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25" documentId="13_ncr:1_{F6CB121F-512D-4AA6-A0C1-0FB36C537598}" xr6:coauthVersionLast="47" xr6:coauthVersionMax="47" xr10:uidLastSave="{2B2045DA-B6CD-459E-AD4A-E254C62CCDA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<sst xmlns="http://schemas.openxmlformats.org/spreadsheetml/2006/main" count="178596" uniqueCount="39079">
  <si>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</si>
  <si>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</si>
  <si>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</si>
  <si>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</si>
  <si>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</si>
  <si>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</si>
  <si>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</si>
  <si>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</si>
  <si>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</si>
  <si>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</si>
  <si>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</si>
  <si>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</si>
  <si>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</si>
  <si>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</si>
  <si>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</si>
  <si>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</si>
  <si>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</si>
  <si>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</si>
  <si>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</si>
  <si>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</si>
  <si>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</si>
  <si>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</si>
  <si>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</si>
  <si>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</si>
  <si>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</si>
  <si>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</si>
  <si>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</si>
  <si>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</si>
  <si>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</si>
  <si>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</si>
  <si>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</si>
  <si>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</si>
  <si>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</si>
  <si>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</si>
  <si>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</si>
  <si>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</si>
  <si>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</si>
  <si>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</si>
  <si>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</si>
  <si>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</si>
  <si>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</si>
  <si>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</si>
  <si>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</si>
  <si>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</si>
  <si>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</si>
  <si>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</si>
  <si>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</si>
  <si>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</si>
  <si>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</si>
  <si>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</si>
  <si>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</si>
  <si>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</si>
  <si>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</si>
  <si>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</si>
  <si>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</si>
  <si>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</si>
  <si>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</si>
  <si>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</si>
  <si>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</si>
  <si>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</si>
  <si>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</si>
  <si>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</si>
  <si>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</si>
  <si>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</si>
  <si>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</si>
  <si>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</si>
  <si>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</si>
  <si>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</si>
  <si>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</si>
  <si>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</si>
  <si>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</si>
  <si>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</si>
  <si>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</si>
  <si>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</si>
  <si>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</si>
  <si>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</si>
  <si>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</si>
  <si>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</si>
  <si>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</si>
  <si>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</si>
  <si>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</si>
  <si>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</si>
  <si>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</si>
  <si>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</si>
  <si>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</si>
  <si>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</si>
  <si>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</si>
  <si>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</si>
  <si>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</si>
  <si>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</si>
  <si>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</si>
  <si>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</si>
  <si>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</si>
  <si>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</si>
  <si>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</si>
  <si>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</si>
  <si>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</si>
  <si>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</si>
  <si>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</si>
  <si>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</si>
  <si>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</si>
  <si>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</si>
  <si>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</si>
  <si>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</si>
  <si>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</si>
  <si>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</si>
  <si>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</si>
  <si>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</si>
  <si>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</si>
  <si>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</si>
  <si>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</si>
  <si>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</si>
  <si>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</si>
  <si>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</si>
  <si>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</si>
  <si>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</si>
  <si>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</si>
  <si>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</si>
  <si>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</si>
  <si>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</si>
  <si>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</si>
  <si>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</si>
  <si>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</si>
  <si>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</si>
  <si>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</si>
  <si>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</si>
  <si>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</si>
  <si>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</si>
  <si>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</si>
  <si>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</si>
  <si>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</si>
  <si>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</si>
  <si>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</si>
  <si>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</si>
  <si>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</si>
  <si>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</si>
  <si>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</si>
  <si>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</si>
  <si>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</si>
  <si>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</si>
  <si>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</si>
  <si>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</si>
  <si>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</si>
  <si>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</si>
  <si>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</si>
  <si>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</si>
  <si>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</si>
  <si>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</si>
  <si>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</si>
  <si>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</si>
  <si>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</si>
  <si>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</si>
  <si>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</si>
  <si>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</si>
  <si>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</si>
  <si>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</si>
  <si>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</si>
  <si>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</si>
  <si>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</si>
  <si>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</si>
  <si>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</si>
  <si>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</si>
  <si>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</si>
  <si>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</si>
  <si>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</si>
  <si>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</si>
  <si>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</si>
  <si>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</si>
  <si>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</si>
  <si>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</si>
  <si>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</si>
  <si>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</si>
  <si>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</si>
  <si>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</si>
  <si>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</si>
  <si>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</si>
  <si>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</si>
  <si>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</si>
  <si>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</si>
  <si>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</si>
  <si>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</si>
  <si>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</si>
  <si>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</si>
  <si>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</si>
  <si>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</si>
  <si>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</si>
  <si>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</si>
  <si>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</si>
  <si>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</si>
  <si>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</si>
  <si>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</si>
  <si>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</si>
  <si>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</si>
  <si>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</si>
  <si>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</si>
  <si>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</si>
  <si>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</si>
  <si>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</si>
  <si>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</si>
  <si>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</si>
  <si>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</si>
  <si>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</si>
  <si>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</si>
  <si>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</si>
  <si>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</si>
  <si>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</si>
  <si>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</si>
  <si>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</si>
  <si>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</si>
  <si>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</si>
  <si>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</si>
  <si>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</si>
  <si>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</si>
  <si>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</si>
  <si>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</si>
  <si>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</si>
  <si>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</si>
  <si>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</si>
  <si>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</si>
  <si>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</si>
  <si>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</si>
  <si>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</si>
  <si>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</si>
  <si>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</si>
  <si>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</si>
  <si>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</si>
  <si>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</si>
  <si>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</si>
  <si>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</si>
  <si>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</si>
  <si>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</si>
  <si>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</si>
  <si>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</si>
  <si>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</si>
  <si>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</si>
  <si>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</si>
  <si>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</si>
  <si>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</si>
  <si>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</si>
  <si>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</si>
  <si>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</si>
  <si>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</si>
  <si>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</si>
  <si>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</si>
  <si>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</si>
  <si>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</si>
  <si>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</si>
  <si>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</si>
  <si>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</si>
  <si>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</si>
  <si>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</si>
  <si>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</si>
  <si>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</si>
  <si>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</si>
  <si>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</si>
  <si>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</si>
  <si>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</si>
  <si>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</si>
  <si>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</si>
  <si>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</si>
  <si>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</si>
  <si>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</si>
  <si>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</si>
  <si>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</si>
  <si>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</si>
  <si>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</si>
  <si>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</si>
  <si>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</si>
  <si>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</si>
  <si>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</si>
  <si>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</si>
  <si>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</si>
  <si>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</si>
  <si>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</si>
  <si>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</si>
  <si>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</si>
  <si>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</si>
  <si>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</si>
  <si>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</si>
  <si>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</si>
  <si>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</si>
  <si>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</si>
  <si>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</si>
  <si>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</si>
  <si>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</si>
  <si>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</si>
  <si>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</si>
  <si>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</si>
  <si>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</si>
  <si>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</si>
  <si>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</si>
  <si>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</si>
  <si>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</si>
  <si>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</si>
  <si>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</si>
  <si>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</si>
  <si>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</si>
  <si>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</si>
  <si>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</si>
  <si>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</si>
  <si>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</si>
  <si>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</si>
  <si>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</si>
  <si>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</si>
  <si>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</si>
  <si>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</si>
  <si>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</si>
  <si>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</si>
  <si>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</si>
  <si>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</si>
  <si>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</si>
  <si>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</si>
  <si>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</si>
  <si>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</si>
  <si>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</si>
  <si>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</si>
  <si>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</si>
  <si>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</si>
  <si>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</si>
  <si>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</si>
  <si>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</si>
  <si>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</si>
  <si>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</si>
  <si>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</si>
  <si>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</si>
  <si>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</si>
  <si>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</si>
  <si>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</si>
  <si>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</si>
  <si>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</si>
  <si>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</si>
  <si>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</si>
  <si>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</si>
  <si>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</si>
  <si>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</si>
  <si>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</si>
  <si>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</si>
  <si>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</si>
  <si>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</si>
  <si>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</si>
  <si>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</si>
  <si>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</si>
  <si>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</si>
  <si>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</si>
  <si>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</si>
  <si>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</si>
  <si>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</si>
  <si>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</si>
  <si>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</si>
  <si>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</si>
  <si>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</si>
  <si>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</si>
  <si>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</si>
  <si>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</si>
  <si>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</si>
  <si>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</si>
  <si>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</si>
  <si>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</si>
  <si>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</si>
  <si>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</si>
  <si>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</si>
  <si>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</si>
  <si>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</si>
  <si>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</si>
  <si>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</si>
  <si>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</si>
  <si>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</si>
  <si>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</si>
  <si>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</si>
  <si>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</si>
  <si>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</si>
  <si>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</si>
  <si>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</si>
  <si>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</si>
  <si>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</si>
  <si>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</si>
  <si>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</si>
  <si>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</si>
  <si>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</si>
  <si>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</si>
  <si>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</si>
  <si>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</si>
  <si>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</si>
  <si>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</si>
  <si>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</si>
  <si>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</si>
  <si>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</si>
  <si>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</si>
  <si>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</si>
  <si>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</si>
  <si>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</si>
  <si>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</si>
  <si>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</si>
  <si>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</si>
  <si>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</si>
  <si>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</si>
  <si>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</si>
  <si>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</si>
  <si>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</si>
  <si>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</si>
  <si>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</si>
  <si>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</si>
  <si>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</si>
  <si>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</si>
  <si>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</si>
  <si>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</si>
  <si>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</si>
  <si>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</si>
  <si>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</si>
  <si>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</si>
  <si>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</si>
  <si>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</si>
  <si>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</si>
  <si>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</si>
  <si>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</si>
  <si>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</si>
  <si>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</si>
  <si>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</si>
  <si>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</si>
  <si>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</si>
  <si>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</si>
  <si>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</si>
  <si>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</si>
  <si>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</si>
  <si>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</si>
  <si>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</si>
  <si>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</si>
  <si>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</si>
  <si>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</si>
  <si>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</si>
  <si>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</si>
  <si>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</si>
  <si>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</si>
  <si>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</si>
  <si>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</si>
  <si>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</si>
  <si>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</si>
  <si>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</si>
  <si>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</si>
  <si>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</si>
  <si>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</si>
  <si>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</si>
  <si>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</si>
  <si>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</si>
  <si>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</si>
  <si>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</si>
  <si>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</si>
  <si>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</si>
  <si>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</si>
  <si>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</si>
  <si>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</si>
  <si>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</si>
  <si>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</si>
  <si>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</si>
  <si>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</si>
  <si>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</si>
  <si>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</si>
  <si>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</si>
  <si>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</si>
  <si>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</si>
  <si>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</si>
  <si>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</si>
  <si>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</si>
  <si>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</si>
  <si>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</si>
  <si>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</si>
  <si>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</si>
  <si>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</si>
  <si>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</si>
  <si>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</si>
  <si>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</si>
  <si>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</si>
  <si>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</si>
  <si>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</si>
  <si>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</si>
  <si>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</si>
  <si>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</si>
  <si>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</si>
  <si>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</si>
  <si>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</si>
  <si>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</si>
  <si>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</si>
  <si>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</si>
  <si>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</si>
  <si>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</si>
  <si>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</si>
  <si>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</si>
  <si>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</si>
  <si>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</si>
  <si>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</si>
  <si>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</si>
  <si>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</si>
  <si>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</si>
  <si>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</si>
  <si>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</si>
  <si>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</si>
  <si>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</si>
  <si>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</si>
  <si>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</si>
  <si>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</si>
  <si>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</si>
  <si>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</si>
  <si>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</si>
  <si>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</si>
  <si>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</si>
  <si>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</si>
  <si>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</si>
  <si>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</si>
  <si>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</si>
  <si>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</si>
  <si>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</si>
  <si>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</si>
  <si>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</si>
  <si>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</si>
  <si>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</si>
  <si>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</si>
  <si>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</si>
  <si>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</si>
  <si>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</si>
  <si>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</si>
  <si>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</si>
  <si>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</si>
  <si>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</si>
  <si>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</si>
  <si>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</si>
  <si>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</si>
  <si>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</si>
  <si>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</si>
  <si>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</si>
  <si>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</si>
  <si>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</si>
  <si>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</si>
  <si>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</si>
  <si>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</si>
  <si>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</si>
  <si>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</si>
  <si>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</si>
  <si>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</si>
  <si>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</si>
  <si>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</si>
  <si>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</si>
  <si>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</si>
  <si>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</si>
  <si>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</si>
  <si>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</si>
  <si>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</si>
  <si>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</si>
  <si>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</si>
  <si>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</si>
  <si>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</si>
  <si>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</si>
  <si>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</si>
  <si>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</si>
  <si>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</si>
  <si>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</si>
  <si>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</si>
  <si>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</si>
  <si>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</si>
  <si>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</si>
  <si>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</si>
  <si>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</si>
  <si>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</si>
  <si>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</si>
  <si>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</si>
  <si>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</si>
  <si>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</si>
  <si>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</si>
  <si>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</si>
  <si>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</si>
  <si>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</si>
  <si>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</si>
  <si>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</si>
  <si>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</si>
  <si>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</si>
  <si>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</si>
  <si>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</si>
  <si>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</si>
  <si>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</si>
  <si>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</si>
  <si>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</si>
  <si>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</si>
  <si>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</si>
  <si>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</si>
  <si>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</si>
  <si>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</si>
  <si>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</si>
  <si>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</si>
  <si>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</si>
  <si>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</si>
  <si>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</si>
  <si>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</si>
  <si>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</si>
  <si>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</si>
  <si>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</si>
  <si>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</si>
  <si>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</si>
  <si>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</si>
  <si>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</si>
  <si>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</si>
  <si>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</si>
  <si>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</si>
  <si>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</si>
  <si>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</si>
  <si>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</si>
  <si>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</si>
  <si>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</si>
  <si>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</si>
  <si>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</si>
  <si>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</si>
  <si>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</si>
  <si>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</si>
  <si>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</si>
  <si>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</si>
  <si>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</si>
  <si>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</si>
  <si>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</si>
  <si>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</si>
  <si>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</si>
  <si>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</si>
  <si>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</si>
  <si>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</si>
  <si>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</si>
  <si>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</si>
  <si>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</si>
  <si>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</si>
  <si>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</si>
  <si>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</si>
  <si>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</si>
  <si>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</si>
  <si>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</si>
  <si>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</si>
  <si>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</si>
  <si>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</si>
  <si>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</si>
  <si>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</si>
  <si>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</si>
  <si>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</si>
  <si>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</si>
  <si>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</si>
  <si>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</si>
  <si>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</si>
  <si>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</si>
  <si>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</si>
  <si>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</si>
  <si>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</si>
  <si>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</si>
  <si>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</si>
  <si>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</si>
  <si>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</si>
  <si>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</si>
  <si>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</si>
  <si>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</si>
  <si>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</si>
  <si>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</si>
  <si>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</si>
  <si>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</si>
  <si>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</si>
  <si>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</si>
  <si>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</si>
  <si>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</si>
  <si>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</si>
  <si>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</si>
  <si>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</si>
  <si>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</si>
  <si>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</si>
  <si>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</si>
  <si>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</si>
  <si>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</si>
  <si>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</si>
  <si>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</si>
  <si>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</si>
  <si>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</si>
  <si>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</si>
  <si>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</si>
  <si>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</si>
  <si>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</si>
  <si>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</si>
  <si>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</si>
  <si>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</si>
  <si>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</si>
  <si>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</si>
  <si>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</si>
  <si>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</si>
  <si>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</si>
  <si>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</si>
  <si>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</si>
  <si>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</si>
  <si>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</si>
  <si>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</si>
  <si>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</si>
  <si>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</si>
  <si>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</si>
  <si>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</si>
  <si>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</si>
  <si>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</si>
  <si>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</si>
  <si>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</si>
  <si>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</si>
  <si>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</si>
  <si>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</si>
  <si>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</si>
  <si>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</si>
  <si>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</si>
  <si>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</si>
  <si>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</si>
  <si>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</si>
  <si>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</si>
  <si>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</si>
  <si>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</si>
  <si>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</si>
  <si>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</si>
  <si>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</si>
  <si>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</si>
  <si>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</si>
  <si>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</si>
  <si>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</si>
  <si>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</si>
  <si>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</si>
  <si>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</si>
  <si>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</si>
  <si>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</si>
  <si>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</si>
  <si>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</si>
  <si>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</si>
  <si>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</si>
  <si>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</si>
  <si>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</si>
  <si>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</si>
  <si>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</si>
  <si>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</si>
  <si>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</si>
  <si>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</si>
  <si>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</si>
  <si>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</si>
  <si>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</si>
  <si>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</si>
  <si>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</si>
  <si>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</si>
  <si>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</si>
  <si>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</si>
  <si>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</si>
  <si>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</si>
  <si>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</si>
  <si>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</si>
  <si>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</si>
  <si>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</si>
  <si>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</si>
  <si>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</si>
  <si>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</si>
  <si>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</si>
  <si>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</si>
  <si>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</si>
  <si>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</si>
  <si>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</si>
  <si>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</si>
  <si>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</si>
  <si>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</si>
  <si>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</si>
  <si>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</si>
  <si>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</si>
  <si>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</si>
  <si>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</si>
  <si>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</si>
  <si>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</si>
  <si>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</si>
  <si>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</si>
  <si>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</si>
  <si>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</si>
  <si>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</si>
  <si>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</si>
  <si>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</si>
  <si>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</si>
  <si>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</si>
  <si>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</si>
  <si>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</si>
  <si>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</si>
  <si>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</si>
  <si>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</si>
  <si>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</si>
  <si>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</si>
  <si>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</si>
  <si>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</si>
  <si>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</si>
  <si>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</si>
  <si>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</si>
  <si>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</si>
  <si>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</si>
  <si>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</si>
  <si>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</si>
  <si>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</si>
  <si>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</si>
  <si>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</si>
  <si>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</si>
  <si>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</si>
  <si>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</si>
  <si>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</si>
  <si>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</si>
  <si>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</si>
  <si>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</si>
  <si>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</si>
  <si>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</si>
  <si>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</si>
  <si>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</si>
  <si>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</si>
  <si>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</si>
  <si>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</si>
  <si>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</si>
  <si>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</si>
  <si>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</si>
  <si>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</si>
  <si>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</si>
  <si>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</si>
  <si>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</si>
  <si>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</si>
  <si>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</si>
  <si>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</si>
  <si>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</si>
  <si>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</si>
  <si>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</si>
  <si>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</si>
  <si>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</si>
  <si>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</si>
  <si>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</si>
  <si>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</si>
  <si>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</si>
  <si>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</si>
  <si>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</si>
  <si>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</si>
  <si>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</si>
  <si>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</si>
  <si>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</si>
  <si>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</si>
  <si>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</si>
  <si>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</si>
  <si>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</si>
  <si>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</si>
  <si>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</si>
  <si>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</si>
  <si>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</si>
  <si>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</si>
  <si>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</si>
  <si>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</si>
  <si>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</si>
  <si>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</si>
  <si>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</si>
  <si>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</si>
  <si>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</si>
  <si>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</si>
  <si>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</si>
  <si>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</si>
  <si>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</si>
  <si>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</si>
  <si>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</si>
  <si>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</si>
  <si>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</si>
  <si>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</si>
  <si>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</si>
  <si>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</si>
  <si>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</si>
  <si>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</si>
  <si>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</si>
  <si>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</si>
  <si>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</si>
  <si>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</si>
  <si>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</si>
  <si>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</si>
  <si>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</si>
  <si>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</si>
  <si>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</si>
  <si>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</si>
  <si>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</si>
  <si>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</si>
  <si>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</si>
  <si>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</si>
  <si>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</si>
  <si>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</si>
  <si>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</si>
  <si>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</si>
  <si>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</si>
  <si>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</si>
  <si>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</si>
  <si>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</si>
  <si>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</si>
  <si>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</si>
  <si>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</si>
  <si>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</si>
  <si>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</si>
  <si>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</si>
  <si>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</si>
  <si>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</si>
  <si>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</si>
  <si>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</si>
  <si>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</si>
  <si>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</si>
  <si>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</si>
  <si>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</si>
  <si>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</si>
  <si>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</si>
  <si>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</si>
  <si>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</si>
  <si>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</si>
  <si>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</si>
  <si>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</si>
  <si>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</si>
  <si>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</si>
  <si>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</si>
  <si>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</si>
  <si>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</si>
  <si>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</si>
  <si>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</si>
  <si>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</si>
  <si>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</si>
  <si>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</si>
  <si>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</si>
  <si>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</si>
  <si>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</si>
  <si>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</si>
  <si>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</si>
  <si>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</si>
  <si>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</si>
  <si>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</si>
  <si>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</si>
  <si>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</si>
  <si>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</si>
  <si>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</si>
  <si>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</si>
  <si>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</si>
  <si>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</si>
  <si>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</si>
  <si>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</si>
  <si>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</si>
  <si>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</si>
  <si>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</si>
  <si>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</si>
  <si>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</si>
  <si>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</si>
  <si>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</si>
  <si>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</si>
  <si>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</si>
  <si>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</si>
  <si>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</si>
  <si>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</si>
  <si>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</si>
  <si>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</si>
  <si>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</si>
  <si>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</si>
  <si>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</si>
  <si>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</si>
  <si>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</si>
  <si>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</si>
  <si>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</si>
  <si>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</si>
  <si>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</si>
  <si>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</si>
  <si>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</si>
  <si>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</si>
  <si>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</si>
  <si>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</si>
  <si>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</si>
  <si>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</si>
  <si>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</si>
  <si>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</si>
  <si>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</si>
  <si>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</si>
  <si>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</si>
  <si>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</si>
  <si>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</si>
  <si>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</si>
  <si>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</si>
  <si>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</si>
  <si>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</si>
  <si>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</si>
  <si>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</si>
  <si>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</si>
  <si>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</si>
  <si>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</si>
  <si>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</si>
  <si>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</si>
  <si>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</si>
  <si>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</si>
  <si>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</si>
  <si>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</si>
  <si>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</si>
  <si>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</si>
  <si>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</si>
  <si>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</si>
  <si>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</si>
  <si>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</si>
  <si>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</si>
  <si>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</si>
  <si>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</si>
  <si>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</si>
  <si>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</si>
  <si>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</si>
  <si>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</si>
  <si>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</si>
  <si>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</si>
  <si>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</si>
  <si>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</si>
  <si>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</si>
  <si>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</si>
  <si>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</si>
  <si>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</si>
  <si>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</si>
  <si>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</si>
  <si>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</si>
  <si>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</si>
  <si>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</si>
  <si>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</si>
  <si>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</si>
  <si>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</si>
  <si>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</si>
  <si>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</si>
  <si>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</si>
  <si>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</si>
  <si>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</si>
  <si>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</si>
  <si>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</si>
  <si>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</si>
  <si>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</si>
  <si>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</si>
  <si>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</si>
  <si>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</si>
  <si>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</si>
  <si>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</si>
  <si>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</si>
  <si>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</si>
  <si>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</si>
  <si>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</si>
  <si>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</si>
  <si>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</si>
  <si>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</si>
  <si>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</si>
  <si>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</si>
  <si>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</si>
  <si>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</si>
  <si>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</si>
  <si>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</si>
  <si>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</si>
  <si>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</si>
  <si>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</si>
  <si>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</si>
  <si>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</si>
  <si>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</si>
  <si>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</si>
  <si>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</si>
  <si>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</si>
  <si>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</si>
  <si>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</si>
  <si>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</si>
  <si>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</si>
  <si>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</si>
  <si>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</si>
  <si>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</si>
  <si>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</si>
  <si>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</si>
  <si>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</si>
  <si>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</si>
  <si>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</si>
  <si>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</si>
  <si>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</si>
  <si>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</si>
  <si>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</si>
  <si>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</si>
  <si>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</si>
  <si>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</si>
  <si>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</si>
  <si>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</si>
  <si>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</si>
  <si>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</si>
  <si>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</si>
  <si>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</si>
  <si>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</si>
  <si>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</si>
  <si>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</si>
  <si>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</si>
  <si>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</si>
  <si>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</si>
  <si>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</si>
  <si>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</si>
  <si>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</si>
  <si>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</si>
  <si>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</si>
  <si>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</si>
  <si>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</si>
  <si>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</si>
  <si>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</si>
  <si>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</si>
  <si>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</si>
  <si>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</si>
  <si>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</si>
  <si>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</si>
  <si>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</si>
  <si>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</si>
  <si>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</si>
  <si>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</si>
  <si>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</si>
  <si>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</si>
  <si>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</si>
  <si>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</si>
  <si>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</si>
  <si>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</si>
  <si>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</si>
  <si>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</si>
  <si>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</si>
  <si>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</si>
  <si>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</si>
  <si>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</si>
  <si>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</si>
  <si>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</si>
  <si>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</si>
  <si>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</si>
  <si>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</si>
  <si>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</si>
  <si>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</si>
  <si>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</si>
  <si>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</si>
  <si>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</si>
  <si>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</si>
  <si>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</si>
  <si>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</si>
  <si>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</si>
  <si>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</si>
  <si>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</si>
  <si>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</si>
  <si>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</si>
  <si>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</si>
  <si>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</si>
  <si>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</si>
  <si>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</si>
  <si>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</si>
  <si>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</si>
  <si>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</si>
  <si>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</si>
  <si>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</si>
  <si>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</si>
  <si>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</si>
  <si>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</si>
  <si>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</si>
  <si>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</si>
  <si>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</si>
  <si>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</si>
  <si>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</si>
  <si>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</si>
  <si>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</si>
  <si>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</si>
  <si>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</si>
  <si>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</si>
  <si>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</si>
  <si>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</si>
  <si>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</si>
  <si>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</si>
  <si>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</si>
  <si>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</si>
  <si>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</si>
  <si>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</si>
  <si>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</si>
  <si>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</si>
  <si>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</si>
  <si>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</si>
  <si>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</si>
  <si>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</si>
  <si>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</si>
  <si>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</si>
  <si>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</si>
  <si>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</si>
  <si>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</si>
  <si>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</si>
  <si>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</si>
  <si>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</si>
  <si>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</si>
  <si>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</si>
  <si>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</si>
  <si>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</si>
  <si>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</si>
  <si>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</si>
  <si>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</si>
  <si>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</si>
  <si>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</si>
  <si>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</si>
  <si>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</si>
  <si>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</si>
  <si>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</si>
  <si>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</si>
  <si>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</si>
  <si>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</si>
  <si>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</si>
  <si>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</si>
  <si>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</si>
  <si>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</si>
  <si>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</si>
  <si>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</si>
  <si>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</si>
  <si>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</si>
  <si>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</si>
  <si>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</si>
  <si>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</si>
  <si>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</si>
  <si>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</si>
  <si>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</si>
  <si>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</si>
  <si>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</si>
  <si>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</si>
  <si>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</si>
  <si>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</si>
  <si>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</si>
  <si>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</si>
  <si>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</si>
  <si>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</si>
  <si>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</si>
  <si>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</si>
  <si>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</si>
  <si>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</si>
  <si>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</si>
  <si>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</si>
  <si>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</si>
  <si>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</si>
  <si>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</si>
  <si>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</si>
  <si>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</si>
  <si>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</si>
  <si>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</si>
  <si>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</si>
  <si>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</si>
  <si>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</si>
  <si>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</si>
  <si>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</si>
  <si>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</si>
  <si>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</si>
  <si>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</si>
  <si>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</si>
  <si>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</si>
  <si>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</si>
  <si>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</si>
  <si>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</si>
  <si>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</si>
  <si>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</si>
  <si>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</si>
  <si>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</si>
  <si>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</si>
  <si>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</si>
  <si>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</si>
  <si>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</si>
  <si>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</si>
  <si>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</si>
  <si>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</si>
  <si>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</si>
  <si>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</si>
  <si>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</si>
  <si>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</si>
  <si>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</si>
  <si>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</si>
  <si>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</si>
  <si>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</si>
  <si>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</si>
  <si>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</si>
  <si>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</si>
  <si>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</si>
  <si>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</si>
  <si>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</si>
  <si>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</si>
  <si>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</si>
  <si>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</si>
  <si>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</si>
  <si>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</si>
  <si>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</si>
  <si>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</si>
  <si>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</si>
  <si>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</si>
  <si>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</si>
  <si>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</si>
  <si>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</si>
  <si>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</si>
  <si>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</si>
  <si>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</si>
  <si>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</si>
  <si>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</si>
  <si>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</si>
  <si>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</si>
  <si>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</si>
  <si>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</si>
  <si>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</si>
  <si>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</si>
  <si>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</si>
  <si>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</si>
  <si>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</si>
  <si>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</si>
  <si>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</si>
  <si>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</si>
  <si>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</si>
  <si>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</si>
  <si>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</si>
  <si>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</si>
  <si>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</si>
  <si>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</si>
  <si>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</si>
  <si>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</si>
  <si>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</si>
  <si>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</si>
  <si>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</si>
  <si>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</si>
  <si>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</si>
  <si>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</si>
  <si>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</si>
  <si>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</si>
  <si>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</si>
  <si>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</si>
  <si>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</si>
  <si>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</si>
  <si>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</si>
  <si>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</si>
  <si>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</si>
  <si>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</si>
  <si>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</si>
  <si>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</si>
  <si>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</si>
  <si>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</si>
  <si>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</si>
  <si>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</si>
  <si>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</si>
  <si>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</si>
  <si>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</si>
  <si>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</si>
  <si>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</si>
  <si>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</si>
  <si>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</si>
  <si>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</si>
  <si>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</si>
  <si>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</si>
  <si>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</si>
  <si>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</si>
  <si>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</si>
  <si>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</si>
  <si>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</si>
  <si>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</si>
  <si>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</si>
  <si>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</si>
  <si>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</si>
  <si>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</si>
  <si>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</si>
  <si>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</si>
  <si>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</si>
  <si>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</si>
  <si>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</si>
  <si>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</si>
  <si>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</si>
  <si>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</si>
  <si>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</si>
  <si>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</si>
  <si>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</si>
  <si>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</si>
  <si>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</si>
  <si>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</si>
  <si>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</si>
  <si>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</si>
  <si>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</si>
  <si>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</si>
  <si>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</si>
  <si>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</si>
  <si>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</si>
  <si>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</si>
  <si>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</si>
  <si>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</si>
  <si>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</si>
  <si>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</si>
  <si>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</si>
  <si>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</si>
  <si>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</si>
  <si>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</si>
  <si>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</si>
  <si>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</si>
  <si>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</si>
  <si>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</si>
  <si>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</si>
  <si>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</si>
  <si>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</si>
  <si>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</si>
  <si>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</si>
  <si>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</si>
  <si>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</si>
  <si>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</si>
  <si>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</si>
  <si>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</si>
  <si>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</si>
  <si>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</si>
  <si>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</si>
  <si>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</si>
  <si>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</si>
  <si>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</si>
  <si>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</si>
  <si>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</si>
  <si>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</si>
  <si>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</si>
  <si>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</si>
  <si>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</si>
  <si>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</si>
  <si>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</si>
  <si>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</si>
  <si>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</si>
  <si>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</si>
  <si>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</si>
  <si>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</si>
  <si>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</si>
  <si>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</si>
  <si>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</si>
  <si>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</si>
  <si>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</si>
  <si>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</si>
  <si>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</si>
  <si>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</si>
  <si>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</si>
  <si>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</si>
  <si>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</si>
  <si>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</si>
  <si>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</si>
  <si>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</si>
  <si>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</si>
  <si>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</si>
  <si>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</si>
  <si>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</si>
  <si>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</si>
  <si>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</si>
  <si>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</si>
  <si>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</si>
  <si>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</si>
  <si>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</si>
  <si>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</si>
  <si>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</si>
  <si>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</si>
  <si>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</si>
  <si>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</si>
  <si>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</si>
  <si>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</si>
  <si>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</si>
  <si>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</si>
  <si>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</si>
  <si>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</si>
  <si>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</si>
  <si>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</si>
  <si>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</si>
  <si>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</si>
  <si>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</si>
  <si>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</si>
  <si>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</si>
  <si>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</si>
  <si>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</si>
  <si>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</si>
  <si>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</si>
  <si>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</si>
  <si>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</si>
  <si>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</si>
  <si>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</si>
  <si>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</si>
  <si>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</si>
  <si>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</si>
  <si>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</si>
  <si>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</si>
  <si>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</si>
  <si>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</si>
  <si>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</si>
  <si>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</si>
  <si>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</si>
  <si>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</si>
  <si>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</si>
  <si>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</si>
  <si>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</si>
  <si>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</si>
  <si>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</si>
  <si>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</si>
  <si>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</si>
  <si>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</si>
  <si>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</si>
  <si>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</si>
  <si>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</si>
  <si>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</si>
  <si>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</si>
  <si>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</si>
  <si>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</si>
  <si>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</si>
  <si>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</si>
  <si>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</si>
  <si>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</si>
  <si>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</si>
  <si>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</si>
  <si>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</si>
  <si>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</si>
  <si>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</si>
  <si>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</si>
  <si>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</si>
  <si>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</si>
  <si>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</si>
  <si>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</si>
  <si>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</si>
  <si>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</si>
  <si>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</si>
  <si>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</si>
  <si>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</si>
  <si>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</si>
  <si>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</si>
  <si>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</si>
  <si>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</si>
  <si>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</si>
  <si>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</si>
  <si>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</si>
  <si>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</si>
  <si>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</si>
  <si>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</si>
  <si>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</si>
  <si>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</si>
  <si>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</si>
  <si>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</si>
  <si>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</si>
  <si>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</si>
  <si>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</si>
  <si>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</si>
  <si>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</si>
  <si>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</si>
  <si>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</si>
  <si>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</si>
  <si>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</si>
  <si>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</si>
  <si>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</si>
  <si>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</si>
  <si>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</si>
  <si>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</si>
  <si>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</si>
  <si>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</si>
  <si>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</si>
  <si>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</si>
  <si>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</si>
  <si>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</si>
  <si>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</si>
  <si>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</si>
  <si>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</si>
  <si>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</si>
  <si>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</si>
  <si>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</si>
  <si>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</si>
  <si>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</si>
  <si>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</si>
  <si>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</si>
  <si>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</si>
  <si>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</si>
  <si>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</si>
  <si>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</si>
  <si>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</si>
  <si>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</si>
  <si>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</si>
  <si>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</si>
  <si>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</si>
  <si>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</si>
  <si>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</si>
  <si>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</si>
  <si>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</si>
  <si>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</si>
  <si>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</si>
  <si>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</si>
  <si>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</si>
  <si>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</si>
  <si>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</si>
  <si>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</si>
  <si>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</si>
  <si>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</si>
  <si>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</si>
  <si>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</si>
  <si>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</si>
  <si>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</si>
  <si>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</si>
  <si>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</si>
  <si>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</si>
  <si>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</si>
  <si>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</si>
  <si>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</si>
  <si>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</si>
  <si>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</si>
  <si>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</si>
  <si>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</si>
  <si>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</si>
  <si>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</si>
  <si>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</si>
  <si>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</si>
  <si>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</si>
  <si>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</si>
  <si>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</si>
  <si>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</si>
  <si>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</si>
  <si>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</si>
  <si>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</si>
  <si>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</si>
  <si>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</si>
  <si>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</si>
  <si>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</si>
  <si>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</si>
  <si>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</si>
  <si>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</si>
  <si>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</si>
  <si>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</si>
  <si>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</si>
  <si>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</si>
  <si>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</si>
  <si>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</si>
  <si>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</si>
  <si>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</si>
  <si>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</si>
  <si>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</si>
  <si>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</si>
  <si>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</si>
  <si>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</si>
  <si>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</si>
  <si>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</si>
  <si>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</si>
  <si>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</si>
  <si>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</si>
  <si>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</si>
  <si>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</si>
  <si>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</si>
  <si>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</si>
  <si>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</si>
  <si>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</si>
  <si>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</si>
  <si>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</si>
  <si>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</si>
  <si>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</si>
  <si>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</si>
  <si>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</si>
  <si>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</si>
  <si>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</si>
  <si>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</si>
  <si>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</si>
  <si>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</si>
  <si>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</si>
  <si>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</si>
  <si>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</si>
  <si>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</si>
  <si>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</si>
  <si>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</si>
  <si>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</si>
  <si>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</si>
  <si>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</si>
  <si>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</si>
  <si>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</si>
  <si>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</si>
  <si>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</si>
  <si>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</si>
  <si>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</si>
  <si>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</si>
  <si>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</si>
  <si>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</si>
  <si>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</si>
  <si>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</si>
  <si>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</si>
  <si>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</si>
  <si>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</si>
  <si>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</si>
  <si>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</si>
  <si>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</si>
  <si>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</si>
  <si>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</si>
  <si>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</si>
  <si>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</si>
  <si>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</si>
  <si>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</si>
  <si>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</si>
  <si>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</si>
  <si>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</si>
  <si>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</si>
  <si>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</si>
  <si>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</si>
  <si>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</si>
  <si>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</si>
  <si>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</si>
  <si>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</si>
  <si>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</si>
  <si>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</si>
  <si>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</si>
  <si>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</si>
  <si>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</si>
  <si>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</si>
  <si>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</si>
  <si>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</si>
  <si>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</si>
  <si>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</si>
  <si>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</si>
  <si>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</si>
  <si>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</si>
  <si>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</si>
  <si>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</si>
  <si>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</si>
  <si>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</si>
  <si>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</si>
  <si>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</si>
  <si>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</si>
  <si>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</si>
  <si>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</si>
  <si>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</si>
  <si>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</si>
  <si>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</si>
  <si>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</si>
  <si>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</si>
  <si>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</si>
  <si>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</si>
  <si>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</si>
  <si>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</si>
  <si>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</si>
  <si>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</si>
  <si>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</si>
  <si>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</si>
  <si>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</si>
  <si>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</si>
  <si>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</si>
  <si>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</si>
  <si>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</si>
  <si>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</si>
  <si>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</si>
  <si>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</si>
  <si>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</si>
  <si>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</si>
  <si>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</si>
  <si>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</si>
  <si>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</si>
  <si>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</si>
  <si>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</si>
  <si>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</si>
  <si>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</si>
  <si>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</si>
  <si>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</si>
  <si>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</si>
  <si>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</si>
  <si>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</si>
  <si>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</si>
  <si>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</si>
  <si>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</si>
  <si>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</si>
  <si>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</si>
  <si>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</si>
  <si>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</si>
  <si>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</si>
  <si>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</si>
  <si>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</si>
  <si>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</si>
  <si>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</si>
  <si>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</si>
  <si>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</si>
  <si>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</si>
  <si>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</si>
  <si>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</si>
  <si>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</si>
  <si>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</si>
  <si>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</si>
  <si>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</si>
  <si>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</si>
  <si>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</si>
  <si>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</si>
  <si>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</si>
  <si>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</si>
  <si>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</si>
  <si>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</si>
  <si>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</si>
  <si>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</si>
  <si>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</si>
  <si>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</si>
  <si>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</si>
  <si>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</si>
  <si>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</si>
  <si>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</si>
  <si>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</si>
  <si>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</si>
  <si>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</si>
  <si>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</si>
  <si>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</si>
  <si>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</si>
  <si>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</si>
  <si>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</si>
  <si>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</si>
  <si>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</si>
  <si>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</si>
  <si>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</si>
  <si>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</si>
  <si>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</si>
  <si>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</si>
  <si>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</si>
  <si>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</si>
  <si>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</si>
  <si>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</si>
  <si>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</si>
  <si>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</si>
  <si>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</si>
  <si>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</si>
  <si>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</si>
  <si>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</si>
  <si>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</si>
  <si>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</si>
  <si>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</si>
  <si>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</si>
  <si>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</si>
  <si>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</si>
  <si>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</si>
  <si>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</si>
  <si>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</si>
  <si>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</si>
  <si>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</si>
  <si>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</si>
  <si>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</si>
  <si>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</si>
  <si>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</si>
  <si>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</si>
  <si>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</si>
  <si>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</si>
  <si>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</si>
  <si>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</si>
  <si>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</si>
  <si>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</si>
  <si>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</si>
  <si>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</si>
  <si>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</si>
  <si>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</si>
  <si>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</si>
  <si>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</si>
  <si>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</si>
  <si>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</si>
  <si>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</si>
  <si>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</si>
  <si>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</si>
  <si>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</si>
  <si>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</si>
  <si>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</si>
  <si>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</si>
  <si>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</si>
  <si>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</si>
  <si>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</si>
  <si>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</si>
  <si>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</si>
  <si>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</si>
  <si>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</si>
  <si>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</si>
  <si>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</si>
  <si>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</si>
  <si>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</si>
  <si>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</si>
  <si>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</si>
  <si>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</si>
  <si>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</si>
  <si>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</si>
  <si>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</si>
  <si>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</si>
  <si>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</si>
  <si>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</si>
  <si>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</si>
  <si>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</si>
  <si>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</si>
  <si>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</si>
  <si>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</si>
  <si>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</si>
  <si>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</si>
  <si>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</si>
  <si>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</si>
  <si>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</si>
  <si>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</si>
  <si>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</si>
  <si>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</si>
  <si>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</si>
  <si>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</si>
  <si>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</si>
  <si>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</si>
  <si>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</si>
  <si>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</si>
  <si>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</si>
  <si>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</si>
  <si>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</si>
  <si>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</si>
  <si>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</si>
  <si>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</si>
  <si>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</si>
  <si>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</si>
  <si>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</si>
  <si>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</si>
  <si>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</si>
  <si>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</si>
  <si>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</si>
  <si>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</si>
  <si>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</si>
  <si>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</si>
  <si>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</si>
  <si>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</si>
  <si>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</si>
  <si>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</si>
  <si>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</si>
  <si>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</si>
  <si>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</si>
  <si>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</si>
  <si>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</si>
  <si>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</si>
  <si>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</si>
  <si>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</si>
  <si>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</si>
  <si>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</si>
  <si>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</si>
  <si>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</si>
  <si>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</si>
  <si>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</si>
  <si>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</si>
  <si>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</si>
  <si>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</si>
  <si>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</si>
  <si>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</si>
  <si>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</si>
  <si>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</si>
  <si>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</si>
  <si>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</si>
  <si>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</si>
  <si>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</si>
  <si>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</si>
  <si>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</si>
  <si>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</si>
  <si>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</si>
  <si>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</si>
  <si>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</si>
  <si>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</si>
  <si>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</si>
  <si>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</si>
  <si>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</si>
  <si>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</si>
  <si>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</si>
  <si>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</si>
  <si>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</si>
  <si>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</si>
  <si>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</si>
  <si>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</si>
  <si>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</si>
  <si>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</si>
  <si>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</si>
  <si>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</si>
  <si>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</si>
  <si>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</si>
  <si>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</si>
  <si>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</si>
  <si>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</si>
  <si>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</si>
  <si>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</si>
  <si>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</si>
  <si>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</si>
  <si>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</si>
  <si>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</si>
  <si>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</si>
  <si>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</si>
  <si>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</si>
  <si>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</si>
  <si>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</si>
  <si>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</si>
  <si>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</si>
  <si>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</si>
  <si>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</si>
  <si>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</si>
  <si>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</si>
  <si>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</si>
  <si>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</si>
  <si>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</si>
  <si>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</si>
  <si>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</si>
  <si>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</si>
  <si>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</si>
  <si>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</si>
  <si>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</si>
  <si>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</si>
  <si>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</si>
  <si>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</si>
  <si>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</si>
  <si>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</si>
  <si>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</si>
  <si>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</si>
  <si>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</si>
  <si>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</si>
  <si>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</si>
  <si>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</si>
  <si>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</si>
  <si>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</si>
  <si>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</si>
  <si>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</si>
  <si>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</si>
  <si>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</si>
  <si>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</si>
  <si>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</si>
  <si>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</si>
  <si>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</si>
  <si>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</si>
  <si>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</si>
  <si>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</si>
  <si>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</si>
  <si>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</si>
  <si>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</si>
  <si>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</si>
  <si>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</si>
  <si>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</si>
  <si>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</si>
  <si>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</si>
  <si>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</si>
  <si>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</si>
  <si>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</si>
  <si>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</si>
  <si>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</si>
  <si>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</si>
  <si>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</si>
  <si>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</si>
  <si>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</si>
  <si>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</si>
  <si>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</si>
  <si>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</si>
  <si>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</si>
  <si>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</si>
  <si>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</si>
  <si>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</si>
  <si>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</si>
  <si>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</si>
  <si>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</si>
  <si>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</si>
  <si>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</si>
  <si>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</si>
  <si>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</si>
  <si>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</si>
  <si>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</si>
  <si>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</si>
  <si>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</si>
  <si>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</si>
  <si>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</si>
  <si>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</si>
  <si>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</si>
  <si>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</si>
  <si>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</si>
  <si>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</si>
  <si>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</si>
  <si>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</si>
  <si>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</si>
  <si>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</si>
  <si>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</si>
  <si>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</si>
  <si>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</si>
  <si>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</si>
  <si>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</si>
  <si>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</si>
  <si>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</si>
  <si>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</si>
  <si>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</si>
  <si>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</si>
  <si>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</si>
  <si>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</si>
  <si>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</si>
  <si>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</si>
  <si>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</si>
  <si>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</si>
  <si>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</si>
  <si>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</si>
  <si>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</si>
  <si>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</si>
  <si>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</si>
  <si>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</si>
  <si>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</si>
  <si>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</si>
  <si>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</si>
  <si>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</si>
  <si>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</si>
  <si>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</si>
  <si>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</si>
  <si>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</si>
  <si>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</si>
  <si>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</si>
  <si>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</si>
  <si>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</si>
  <si>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</si>
  <si>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</si>
  <si>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</si>
  <si>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</si>
  <si>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</si>
  <si>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</si>
  <si>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</si>
  <si>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</si>
  <si>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</si>
  <si>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</si>
  <si>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</si>
  <si>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</si>
  <si>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</si>
  <si>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</si>
  <si>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</si>
  <si>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</si>
  <si>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</si>
  <si>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</si>
  <si>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</si>
  <si>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</si>
  <si>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</si>
  <si>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</si>
  <si>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</si>
  <si>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</si>
  <si>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</si>
  <si>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</si>
  <si>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</si>
  <si>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</si>
  <si>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</si>
  <si>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</si>
  <si>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</si>
  <si>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</si>
  <si>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</si>
  <si>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</si>
  <si>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</si>
  <si>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</si>
  <si>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</si>
  <si>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</si>
  <si>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</si>
  <si>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</si>
  <si>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</si>
  <si>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</si>
  <si>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</si>
  <si>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</si>
  <si>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</si>
  <si>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</si>
  <si>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</si>
  <si>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</si>
  <si>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</si>
  <si>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</si>
  <si>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</si>
  <si>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</si>
  <si>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</si>
  <si>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</si>
  <si>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</si>
  <si>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</si>
  <si>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</si>
  <si>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</si>
  <si>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</si>
  <si>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</si>
  <si>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</si>
  <si>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</si>
  <si>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</si>
  <si>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</si>
  <si>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</si>
  <si>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</si>
  <si>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</si>
  <si>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</si>
  <si>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</si>
  <si>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</si>
  <si>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</si>
  <si>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</si>
  <si>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</si>
  <si>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</si>
  <si>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</si>
  <si>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</si>
  <si>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</si>
  <si>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</si>
  <si>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</si>
  <si>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</si>
  <si>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</si>
  <si>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</si>
  <si>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</si>
  <si>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</si>
  <si>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</si>
  <si>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</si>
  <si>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</si>
  <si>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</si>
  <si>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</si>
  <si>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</si>
  <si>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</si>
  <si>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</si>
  <si>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</si>
  <si>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</si>
  <si>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</si>
  <si>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</si>
  <si>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</si>
  <si>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</si>
  <si>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</si>
  <si>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</si>
  <si>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</si>
  <si>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</si>
  <si>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</si>
  <si>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</si>
  <si>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</si>
  <si>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</si>
  <si>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</si>
  <si>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</si>
  <si>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</si>
  <si>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</si>
  <si>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</si>
  <si>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</si>
  <si>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</si>
  <si>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</si>
  <si>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</si>
  <si>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</si>
  <si>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</si>
  <si>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</si>
  <si>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</si>
  <si>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</si>
  <si>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</si>
  <si>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</si>
  <si>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</si>
  <si>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</si>
  <si>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</si>
  <si>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</si>
  <si>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</si>
  <si>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</si>
  <si>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</si>
  <si>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</si>
  <si>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</si>
  <si>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</si>
  <si>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</si>
  <si>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</si>
  <si>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</si>
  <si>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</si>
  <si>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</si>
  <si>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</si>
  <si>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</si>
  <si>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</si>
  <si>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</si>
  <si>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</si>
  <si>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</si>
  <si>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</si>
  <si>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</si>
  <si>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</si>
  <si>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</si>
  <si>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</si>
  <si>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</si>
  <si>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</si>
  <si>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</si>
  <si>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</si>
  <si>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</si>
  <si>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</si>
  <si>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</si>
  <si>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</si>
  <si>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</si>
  <si>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</si>
  <si>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</si>
  <si>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</si>
  <si>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</si>
  <si>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</si>
  <si>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</si>
  <si>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</si>
  <si>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</si>
  <si>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</si>
  <si>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</si>
  <si>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</si>
  <si>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</si>
  <si>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</si>
  <si>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</si>
  <si>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</si>
  <si>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</si>
  <si>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</si>
  <si>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</si>
  <si>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</si>
  <si>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</si>
  <si>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</si>
  <si>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</si>
  <si>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</si>
  <si>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</si>
  <si>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</si>
  <si>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</si>
  <si>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</si>
  <si>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</si>
  <si>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</si>
  <si>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</si>
  <si>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</si>
  <si>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</si>
  <si>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</si>
  <si>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</si>
  <si>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</si>
  <si>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</si>
  <si>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</si>
  <si>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</si>
  <si>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</si>
  <si>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</si>
  <si>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</si>
  <si>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</si>
  <si>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</si>
  <si>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</si>
  <si>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</si>
  <si>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</si>
  <si>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</si>
  <si>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</si>
  <si>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</si>
  <si>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</si>
  <si>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</si>
  <si>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</si>
  <si>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</si>
  <si>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</si>
  <si>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</si>
  <si>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</si>
  <si>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</si>
  <si>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</si>
  <si>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</si>
  <si>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</si>
  <si>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</si>
  <si>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</si>
  <si>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</si>
  <si>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</si>
  <si>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</si>
  <si>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</si>
  <si>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</si>
  <si>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</si>
  <si>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</si>
  <si>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</si>
  <si>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</si>
  <si>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</si>
  <si>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</si>
  <si>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</si>
  <si>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</si>
  <si>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</si>
  <si>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</si>
  <si>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</si>
  <si>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</si>
  <si>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</si>
  <si>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</si>
  <si>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</si>
  <si>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</si>
  <si>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</si>
  <si>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</si>
  <si>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</si>
  <si>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</si>
  <si>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</si>
  <si>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</si>
  <si>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</si>
  <si>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</si>
  <si>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</si>
  <si>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</si>
  <si>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</si>
  <si>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</si>
  <si>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</si>
  <si>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</si>
  <si>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</si>
  <si>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</si>
  <si>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</si>
  <si>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</si>
  <si>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</si>
  <si>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</si>
  <si>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</si>
  <si>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</si>
  <si>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</si>
  <si>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</si>
  <si>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</si>
  <si>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</si>
  <si>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</si>
  <si>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</si>
  <si>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</si>
  <si>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</si>
  <si>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</si>
  <si>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</si>
  <si>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</si>
  <si>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</si>
  <si>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</si>
  <si>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</si>
  <si>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</si>
  <si>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</si>
  <si>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</si>
  <si>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</si>
  <si>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</si>
  <si>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</si>
  <si>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</si>
  <si>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</si>
  <si>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</si>
  <si>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</si>
  <si>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</si>
  <si>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</si>
  <si>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</si>
  <si>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</si>
  <si>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</si>
  <si>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</si>
  <si>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</si>
  <si>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</si>
  <si>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</si>
  <si>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</si>
  <si>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</si>
  <si>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</si>
  <si>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</si>
  <si>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</si>
  <si>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</si>
  <si>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</si>
  <si>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</si>
  <si>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</si>
  <si>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</si>
  <si>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</si>
  <si>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</si>
  <si>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</si>
  <si>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</si>
  <si>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</si>
  <si>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</si>
  <si>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</si>
  <si>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</si>
  <si>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</si>
  <si>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</si>
  <si>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</si>
  <si>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</si>
  <si>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</si>
  <si>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</si>
  <si>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</si>
  <si>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</si>
  <si>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</si>
  <si>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</si>
  <si>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</si>
  <si>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</si>
  <si>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</si>
  <si>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</si>
  <si>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</si>
  <si>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</si>
  <si>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</si>
  <si>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</si>
  <si>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</si>
  <si>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</si>
  <si>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</si>
  <si>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</si>
  <si>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</si>
  <si>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</si>
  <si>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</si>
  <si>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</si>
  <si>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</si>
  <si>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</si>
  <si>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</si>
  <si>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</si>
  <si>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</si>
  <si>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</si>
  <si>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</si>
  <si>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</si>
  <si>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</si>
  <si>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</si>
  <si>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</si>
  <si>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</si>
  <si>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</si>
  <si>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</si>
  <si>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</si>
  <si>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</si>
  <si>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</si>
  <si>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</si>
  <si>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</si>
  <si>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</si>
  <si>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</si>
  <si>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</si>
  <si>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</si>
  <si>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</si>
  <si>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</si>
  <si>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</si>
  <si>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</si>
  <si>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</si>
  <si>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</si>
  <si>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</si>
  <si>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</si>
  <si>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</si>
  <si>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</si>
  <si>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</si>
  <si>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</si>
  <si>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</si>
  <si>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</si>
  <si>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</si>
  <si>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</si>
  <si>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</si>
  <si>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</si>
  <si>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</si>
  <si>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</si>
  <si>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</si>
  <si>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</si>
  <si>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</si>
  <si>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</si>
  <si>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</si>
  <si>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</si>
  <si>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</si>
  <si>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</si>
  <si>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</si>
  <si>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</si>
  <si>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</si>
  <si>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</si>
  <si>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</si>
  <si>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</si>
  <si>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</si>
  <si>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</si>
  <si>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</si>
  <si>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</si>
  <si>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</si>
  <si>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</si>
  <si>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</si>
  <si>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</si>
  <si>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</si>
  <si>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</si>
  <si>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</si>
  <si>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</si>
  <si>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</si>
  <si>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</si>
  <si>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</si>
  <si>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</si>
  <si>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</si>
  <si>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</si>
  <si>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</si>
  <si>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</si>
  <si>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</si>
  <si>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</si>
  <si>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</si>
  <si>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</si>
  <si>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</si>
  <si>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</si>
  <si>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</si>
  <si>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</si>
  <si>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</si>
  <si>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</si>
  <si>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</si>
  <si>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</si>
  <si>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</si>
  <si>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</si>
  <si>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</si>
  <si>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</si>
  <si>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</si>
  <si>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</si>
  <si>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</si>
  <si>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</si>
  <si>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</si>
  <si>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</si>
  <si>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</si>
  <si>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</si>
  <si>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</si>
  <si>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</si>
  <si>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</si>
  <si>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</si>
  <si>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</si>
  <si>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</si>
  <si>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</si>
  <si>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</si>
  <si>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</si>
  <si>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</si>
  <si>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</si>
  <si>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</si>
  <si>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</si>
  <si>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</si>
  <si>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</si>
  <si>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</si>
  <si>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</si>
  <si>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</si>
  <si>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</si>
  <si>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</si>
  <si>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</si>
  <si>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</si>
  <si>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</si>
  <si>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</si>
  <si>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</si>
  <si>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</si>
  <si>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</si>
  <si>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</si>
  <si>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</si>
  <si>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</si>
  <si>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</si>
  <si>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</si>
  <si>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</si>
  <si>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</si>
  <si>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</si>
  <si>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</si>
  <si>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</si>
  <si>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</si>
  <si>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</si>
  <si>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</si>
  <si>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</si>
  <si>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</si>
  <si>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</si>
  <si>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</si>
  <si>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</si>
  <si>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</si>
  <si>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</si>
  <si>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</si>
  <si>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</si>
  <si>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</si>
  <si>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</si>
  <si>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</si>
  <si>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</si>
  <si>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</si>
  <si>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</si>
  <si>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</si>
  <si>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</si>
  <si>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</si>
  <si>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</si>
  <si>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</si>
  <si>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</si>
  <si>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</si>
  <si>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</si>
  <si>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</si>
  <si>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</si>
  <si>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</si>
  <si>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</si>
  <si>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</si>
  <si>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</si>
  <si>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</si>
  <si>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</si>
  <si>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</si>
  <si>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</si>
  <si>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</si>
  <si>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</si>
  <si>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</si>
  <si>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</si>
  <si>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</si>
  <si>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</si>
  <si>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</si>
  <si>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</si>
  <si>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</si>
  <si>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</si>
  <si>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</si>
  <si>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</si>
  <si>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</si>
  <si>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</si>
  <si>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</si>
  <si>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</si>
  <si>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</si>
  <si>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</si>
  <si>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</si>
  <si>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</si>
  <si>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</si>
  <si>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</si>
  <si>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</si>
  <si>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</si>
  <si>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</si>
  <si>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</si>
  <si>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</si>
  <si>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</si>
  <si>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</si>
  <si>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</si>
  <si>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</si>
  <si>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</si>
  <si>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</si>
  <si>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</si>
  <si>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</si>
  <si>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</si>
  <si>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</si>
  <si>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</si>
  <si>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</si>
  <si>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</si>
  <si>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</si>
  <si>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</si>
  <si>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</si>
  <si>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</si>
  <si>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</si>
  <si>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</si>
  <si>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</si>
  <si>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</si>
  <si>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</si>
  <si>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</si>
  <si>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</si>
  <si>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</si>
  <si>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</si>
  <si>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</si>
  <si>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</si>
  <si>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</si>
  <si>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</si>
  <si>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</si>
  <si>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</si>
  <si>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</si>
  <si>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</si>
  <si>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</si>
  <si>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</si>
  <si>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</si>
  <si>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</si>
  <si>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</si>
  <si>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</si>
  <si>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</si>
  <si>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</si>
  <si>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</si>
  <si>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</si>
  <si>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</si>
  <si>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</si>
  <si>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</si>
  <si>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</si>
  <si>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</si>
  <si>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</si>
  <si>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</si>
  <si>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</si>
  <si>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</si>
  <si>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</si>
  <si>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</si>
  <si>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</si>
  <si>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</si>
  <si>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</si>
  <si>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</si>
  <si>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</si>
  <si>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</si>
  <si>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</si>
  <si>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</si>
  <si>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</si>
  <si>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</si>
  <si>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</si>
  <si>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</si>
  <si>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</si>
  <si>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</si>
  <si>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</si>
  <si>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</si>
  <si>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</si>
  <si>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</si>
  <si>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</si>
  <si>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</si>
  <si>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</si>
  <si>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</si>
  <si>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</si>
  <si>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</si>
  <si>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</si>
  <si>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</si>
  <si>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</si>
  <si>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</si>
  <si>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</si>
  <si>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</si>
  <si>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</si>
  <si>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</si>
  <si>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</si>
  <si>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</si>
  <si>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</si>
  <si>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</si>
  <si>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</si>
  <si>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</si>
  <si>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</si>
  <si>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</si>
  <si>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</si>
  <si>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</si>
  <si>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</si>
  <si>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</si>
  <si>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</si>
  <si>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</si>
  <si>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</si>
  <si>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</si>
  <si>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</si>
  <si>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</si>
  <si>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</si>
  <si>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</si>
  <si>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</si>
  <si>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</si>
  <si>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</si>
  <si>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</si>
  <si>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</si>
  <si>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</si>
  <si>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</si>
  <si>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</si>
  <si>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</si>
  <si>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</si>
  <si>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</si>
  <si>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</si>
  <si>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</si>
  <si>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</si>
  <si>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</si>
  <si>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</si>
  <si>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</si>
  <si>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</si>
  <si>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</si>
  <si>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</si>
  <si>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</si>
  <si>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</si>
  <si>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</si>
  <si>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</si>
  <si>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</si>
  <si>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</si>
  <si>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</si>
  <si>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</si>
  <si>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</si>
  <si>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</si>
  <si>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</si>
  <si>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</si>
  <si>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</si>
  <si>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</si>
  <si>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</si>
  <si>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</si>
  <si>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</si>
  <si>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</si>
  <si>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</si>
  <si>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</si>
  <si>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</si>
  <si>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</si>
  <si>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</si>
  <si>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</si>
  <si>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</si>
  <si>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</si>
  <si>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</si>
  <si>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</si>
  <si>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</si>
  <si>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</si>
  <si>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</si>
  <si>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</si>
  <si>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</si>
  <si>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</si>
  <si>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</si>
  <si>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</si>
  <si>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</si>
  <si>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</si>
  <si>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</si>
  <si>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</si>
  <si>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</si>
  <si>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</si>
  <si>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</si>
  <si>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</si>
  <si>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</si>
  <si>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</si>
  <si>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</si>
  <si>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</si>
  <si>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</si>
  <si>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</si>
  <si>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</si>
  <si>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</si>
  <si>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</si>
  <si>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</si>
  <si>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</si>
  <si>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</si>
  <si>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</si>
  <si>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</si>
  <si>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</si>
  <si>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</si>
  <si>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</si>
  <si>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</si>
  <si>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</si>
  <si>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</si>
  <si>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</si>
  <si>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</si>
  <si>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</si>
  <si>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</si>
  <si>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</si>
  <si>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</si>
  <si>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</si>
  <si>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</si>
  <si>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</si>
  <si>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</si>
  <si>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</si>
  <si>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</si>
  <si>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</si>
  <si>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</si>
  <si>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</si>
  <si>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</si>
  <si>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</si>
  <si>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</si>
  <si>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</si>
  <si>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</si>
  <si>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</si>
  <si>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</si>
  <si>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</si>
  <si>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</si>
  <si>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</si>
  <si>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</si>
  <si>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</si>
  <si>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</si>
  <si>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</si>
  <si>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</si>
  <si>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</si>
  <si>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</si>
  <si>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</si>
  <si>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</si>
  <si>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</si>
  <si>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</si>
  <si>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</si>
  <si>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</si>
  <si>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</si>
  <si>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</si>
  <si>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</si>
  <si>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</si>
  <si>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</si>
  <si>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</si>
  <si>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</si>
  <si>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</si>
  <si>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</si>
  <si>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</si>
  <si>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</si>
  <si>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</si>
  <si>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</si>
  <si>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</si>
  <si>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</si>
  <si>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</si>
  <si>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</si>
  <si>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</si>
  <si>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</si>
  <si>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</si>
  <si>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</si>
  <si>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</si>
  <si>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</si>
  <si>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</si>
  <si>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</si>
  <si>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</si>
  <si>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</si>
  <si>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</si>
  <si>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</si>
  <si>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</si>
  <si>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</si>
  <si>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</si>
  <si>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</si>
  <si>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</si>
  <si>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</si>
  <si>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</si>
  <si>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</si>
  <si>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</si>
  <si>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</si>
  <si>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</si>
  <si>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</si>
  <si>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</si>
  <si>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</si>
  <si>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</si>
  <si>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</si>
  <si>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</si>
  <si>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</si>
  <si>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</si>
  <si>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</si>
  <si>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</si>
  <si>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</si>
  <si>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</si>
  <si>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</si>
  <si>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</si>
  <si>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</si>
  <si>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</si>
  <si>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</si>
  <si>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</si>
  <si>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</si>
  <si>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</si>
  <si>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</si>
  <si>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</si>
  <si>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</si>
  <si>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</si>
  <si>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</si>
  <si>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</si>
  <si>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</si>
  <si>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</si>
  <si>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</si>
  <si>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</si>
  <si>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</si>
  <si>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</si>
  <si>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</si>
  <si>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</si>
  <si>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</si>
  <si>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</si>
  <si>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</si>
  <si>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</si>
  <si>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</si>
  <si>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</si>
  <si>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</si>
  <si>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</si>
  <si>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</si>
  <si>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</si>
  <si>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</si>
  <si>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</si>
  <si>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</si>
  <si>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</si>
  <si>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</si>
  <si>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</si>
  <si>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</si>
  <si>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</si>
  <si>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</si>
  <si>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</si>
  <si>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</si>
  <si>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</si>
  <si>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</si>
  <si>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</si>
  <si>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</si>
  <si>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</si>
  <si>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</si>
  <si>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</si>
  <si>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</si>
  <si>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</si>
  <si>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</si>
  <si>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</si>
  <si>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</si>
  <si>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</si>
  <si>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</si>
  <si>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</si>
  <si>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</si>
  <si>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</si>
  <si>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</si>
  <si>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</si>
  <si>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</si>
  <si>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</si>
  <si>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</si>
  <si>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</si>
  <si>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</si>
  <si>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</si>
  <si>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</si>
  <si>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</si>
  <si>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</si>
  <si>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</si>
  <si>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</si>
  <si>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</si>
  <si>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</si>
  <si>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</si>
  <si>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</si>
  <si>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</si>
  <si>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</si>
  <si>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</si>
  <si>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</si>
  <si>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</si>
  <si>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</si>
  <si>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</si>
  <si>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</si>
  <si>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</si>
  <si>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</si>
  <si>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</si>
  <si>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</si>
  <si>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</si>
  <si>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</si>
  <si>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</si>
  <si>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</si>
  <si>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</si>
  <si>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</si>
  <si>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</si>
  <si>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</si>
  <si>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</si>
  <si>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</si>
  <si>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</si>
  <si>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</si>
  <si>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</si>
  <si>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</si>
  <si>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</si>
  <si>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</si>
  <si>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</si>
  <si>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</si>
  <si>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</si>
  <si>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</si>
  <si>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</si>
  <si>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</si>
  <si>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</si>
  <si>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</si>
  <si>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</si>
  <si>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</si>
  <si>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</si>
  <si>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</si>
  <si>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</si>
  <si>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</si>
  <si>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</si>
  <si>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</si>
  <si>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</si>
  <si>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</si>
  <si>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</si>
  <si>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</si>
  <si>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</si>
  <si>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</si>
  <si>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</si>
  <si>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</si>
  <si>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</si>
  <si>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</si>
  <si>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</si>
  <si>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</si>
  <si>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</si>
  <si>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</si>
  <si>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</si>
  <si>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</si>
  <si>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</si>
  <si>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</si>
  <si>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</si>
  <si>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</si>
  <si>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</si>
  <si>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</si>
  <si>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</si>
  <si>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</si>
  <si>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</si>
  <si>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</si>
  <si>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</si>
  <si>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</si>
  <si>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</si>
  <si>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</si>
  <si>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</si>
  <si>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</si>
  <si>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</si>
  <si>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</si>
  <si>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</si>
  <si>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</si>
  <si>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</si>
  <si>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</si>
  <si>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</si>
  <si>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</si>
  <si>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</si>
  <si>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</si>
  <si>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</si>
  <si>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</si>
  <si>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</si>
  <si>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</si>
  <si>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</si>
  <si>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</si>
  <si>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</si>
  <si>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</si>
  <si>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</si>
  <si>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</si>
  <si>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</si>
  <si>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</si>
  <si>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</si>
  <si>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</si>
  <si>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</si>
  <si>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</si>
  <si>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</si>
  <si>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</si>
  <si>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</si>
  <si>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</si>
  <si>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</si>
  <si>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</si>
  <si>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</si>
  <si>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</si>
  <si>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</si>
  <si>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</si>
  <si>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</si>
  <si>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</si>
  <si>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</si>
  <si>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</si>
  <si>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</si>
  <si>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</si>
  <si>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</si>
  <si>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</si>
  <si>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</si>
  <si>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</si>
  <si>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</si>
  <si>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</si>
  <si>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</si>
  <si>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</si>
  <si>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</si>
  <si>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</si>
  <si>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</si>
  <si>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</si>
  <si>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</si>
  <si>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</si>
  <si>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</si>
  <si>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</si>
  <si>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</si>
  <si>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</si>
  <si>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</si>
  <si>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</si>
  <si>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</si>
  <si>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</si>
  <si>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</si>
  <si>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</si>
  <si>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</si>
  <si>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</si>
  <si>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</si>
  <si>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</si>
  <si>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</si>
  <si>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</si>
  <si>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</si>
  <si>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</si>
  <si>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</si>
  <si>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</si>
  <si>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</si>
  <si>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</si>
  <si>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</si>
  <si>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</si>
  <si>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</si>
  <si>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</si>
  <si>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</si>
  <si>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</si>
  <si>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</si>
  <si>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</si>
  <si>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</si>
  <si>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</si>
  <si>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</si>
  <si>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</si>
  <si>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</si>
  <si>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</si>
  <si>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</si>
  <si>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</si>
  <si>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</si>
  <si>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</si>
  <si>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</si>
  <si>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</si>
  <si>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</si>
  <si>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</si>
  <si>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</si>
  <si>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</si>
  <si>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</si>
  <si>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</si>
  <si>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</si>
  <si>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</si>
  <si>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</si>
  <si>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</si>
  <si>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</si>
  <si>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</si>
  <si>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</si>
  <si>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</si>
  <si>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</si>
  <si>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</si>
  <si>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</si>
  <si>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</si>
  <si>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</si>
  <si>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</si>
  <si>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</si>
  <si>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</si>
  <si>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</si>
  <si>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</si>
  <si>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</si>
  <si>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</si>
  <si>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</si>
  <si>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</si>
  <si>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</si>
  <si>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</si>
  <si>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</si>
  <si>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</si>
  <si>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</si>
  <si>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</si>
  <si>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</si>
  <si>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</si>
  <si>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</si>
  <si>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</si>
  <si>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</si>
  <si>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</si>
  <si>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</si>
  <si>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</si>
  <si>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</si>
  <si>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</si>
  <si>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</si>
  <si>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</si>
  <si>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</si>
  <si>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</si>
  <si>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</si>
  <si>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</si>
  <si>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</si>
  <si>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</si>
  <si>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</si>
  <si>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</si>
  <si>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</si>
  <si>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</si>
  <si>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</si>
  <si>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</si>
  <si>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</si>
  <si>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</si>
  <si>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</si>
  <si>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</si>
  <si>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</si>
  <si>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</si>
  <si>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</si>
  <si>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</si>
  <si>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</si>
  <si>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</si>
  <si>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</si>
  <si>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</si>
  <si>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</si>
  <si>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</si>
  <si>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</si>
  <si>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</si>
  <si>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</si>
  <si>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</si>
  <si>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</si>
  <si>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</si>
  <si>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</si>
  <si>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</si>
  <si>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</si>
  <si>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</si>
  <si>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</si>
  <si>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</si>
  <si>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</si>
  <si>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</si>
  <si>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</si>
  <si>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</si>
  <si>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</si>
  <si>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</si>
  <si>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</si>
  <si>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</si>
  <si>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</si>
  <si>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</si>
  <si>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</si>
  <si>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</si>
  <si>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</si>
  <si>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</si>
  <si>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</si>
  <si>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</si>
  <si>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</si>
  <si>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</si>
  <si>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</si>
  <si>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</si>
  <si>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</si>
  <si>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</si>
  <si>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</si>
  <si>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</si>
  <si>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</si>
  <si>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</si>
  <si>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</si>
  <si>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</si>
  <si>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</si>
  <si>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</si>
  <si>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</si>
  <si>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</si>
  <si>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</si>
  <si>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</si>
  <si>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</si>
  <si>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</si>
  <si>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</si>
  <si>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</si>
  <si>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</si>
  <si>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</si>
  <si>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</si>
  <si>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</si>
  <si>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</si>
  <si>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</si>
  <si>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</si>
  <si>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</si>
  <si>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</si>
  <si>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</si>
  <si>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</si>
  <si>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</si>
  <si>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</si>
  <si>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</si>
  <si>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</si>
  <si>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</si>
  <si>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</si>
  <si>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</si>
  <si>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</si>
  <si>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</si>
  <si>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</si>
  <si>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</si>
  <si>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</si>
  <si>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</si>
  <si>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</si>
  <si>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</si>
  <si>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</si>
  <si>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</si>
  <si>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</si>
  <si>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</si>
  <si>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</si>
  <si>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</si>
  <si>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</si>
  <si>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</si>
  <si>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</si>
  <si>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</si>
  <si>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</si>
  <si>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</si>
  <si>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</si>
  <si>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</si>
  <si>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</si>
  <si>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</si>
  <si>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</si>
  <si>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</si>
  <si>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</si>
  <si>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</si>
  <si>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</si>
  <si>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</si>
  <si>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</si>
  <si>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</si>
  <si>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</si>
  <si>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</si>
  <si>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</si>
  <si>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</si>
  <si>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</si>
  <si>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</si>
  <si>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</si>
  <si>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</si>
  <si>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</si>
  <si>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</si>
  <si>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</si>
  <si>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</si>
  <si>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</si>
  <si>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</si>
  <si>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</si>
  <si>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</si>
  <si>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</si>
  <si>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</si>
  <si>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</si>
  <si>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</si>
  <si>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</si>
  <si>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</si>
  <si>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</si>
  <si>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</si>
  <si>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</si>
  <si>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</si>
  <si>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</si>
  <si>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</si>
  <si>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</si>
  <si>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</si>
  <si>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</si>
  <si>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</si>
  <si>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</si>
  <si>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</si>
  <si>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</si>
  <si>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</si>
  <si>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</si>
  <si>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</si>
  <si>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</si>
  <si>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</si>
  <si>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</si>
  <si>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</si>
  <si>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</si>
  <si>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</si>
  <si>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</si>
  <si>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</si>
  <si>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</si>
  <si>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</si>
  <si>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</si>
  <si>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</si>
  <si>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</si>
  <si>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</si>
  <si>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</si>
  <si>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</si>
  <si>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</si>
  <si>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</si>
  <si>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</si>
  <si>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</si>
  <si>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</si>
  <si>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</si>
  <si>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</si>
  <si>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</si>
  <si>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</si>
  <si>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</si>
  <si>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</si>
  <si>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</si>
  <si>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</si>
  <si>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</si>
  <si>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</si>
  <si>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</si>
  <si>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</si>
  <si>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</si>
  <si>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</si>
  <si>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</si>
  <si>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</si>
  <si>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</si>
  <si>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</si>
  <si>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</si>
  <si>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</si>
  <si>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</si>
  <si>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</si>
  <si>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</si>
  <si>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</si>
  <si>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</si>
  <si>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</si>
  <si>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</si>
  <si>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</si>
  <si>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</si>
  <si>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</si>
  <si>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</si>
  <si>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</si>
  <si>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</si>
  <si>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</si>
  <si>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</si>
  <si>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</si>
  <si>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</si>
  <si>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</si>
  <si>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</si>
  <si>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</si>
  <si>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</si>
  <si>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</si>
  <si>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</si>
  <si>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</si>
  <si>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</si>
  <si>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</si>
  <si>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</si>
  <si>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</si>
  <si>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</si>
  <si>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</si>
  <si>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</si>
  <si>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</si>
  <si>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</si>
  <si>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</si>
  <si>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</si>
  <si>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</si>
  <si>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</si>
  <si>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</si>
  <si>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</si>
  <si>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</si>
  <si>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</si>
  <si>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</si>
  <si>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</si>
  <si>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</si>
  <si>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</si>
  <si>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</si>
  <si>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</si>
  <si>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</si>
  <si>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</si>
  <si>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</si>
  <si>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</si>
  <si>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</si>
  <si>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</si>
  <si>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</si>
  <si>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</si>
  <si>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</si>
  <si>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</si>
  <si>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</si>
  <si>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</si>
  <si>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</si>
  <si>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</si>
  <si>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</si>
  <si>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</si>
  <si>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</si>
  <si>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</si>
  <si>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</si>
  <si>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</si>
  <si>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</si>
  <si>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</si>
  <si>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</si>
  <si>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</si>
  <si>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</si>
  <si>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</si>
  <si>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</si>
  <si>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</si>
  <si>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</si>
  <si>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</si>
  <si>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</si>
  <si>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</si>
  <si>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</si>
  <si>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</si>
  <si>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</si>
  <si>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</si>
  <si>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</si>
  <si>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</si>
  <si>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</si>
  <si>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</si>
  <si>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</si>
  <si>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</si>
  <si>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</si>
  <si>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</si>
  <si>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</si>
  <si>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</si>
  <si>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</si>
  <si>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</si>
  <si>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</si>
  <si>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</si>
  <si>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</si>
  <si>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</si>
  <si>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</si>
  <si>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</si>
  <si>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</si>
  <si>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</si>
  <si>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</si>
  <si>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</si>
  <si>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</si>
  <si>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</si>
  <si>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</si>
  <si>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</si>
  <si>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</si>
  <si>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</si>
  <si>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</si>
  <si>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</si>
  <si>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</si>
  <si>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</si>
  <si>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</si>
  <si>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</si>
  <si>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</si>
  <si>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</si>
  <si>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</si>
  <si>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</si>
  <si>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</si>
  <si>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</si>
  <si>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</si>
  <si>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</si>
  <si>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</si>
  <si>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</si>
  <si>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</si>
  <si>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</si>
  <si>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</si>
  <si>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</si>
  <si>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</si>
  <si>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</si>
  <si>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</si>
  <si>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</si>
  <si>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</si>
  <si>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</si>
  <si>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</si>
  <si>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</si>
  <si>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</si>
  <si>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</si>
  <si>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</si>
  <si>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</si>
  <si>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</si>
  <si>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</si>
  <si>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</si>
  <si>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</si>
  <si>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</si>
  <si>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</si>
  <si>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</si>
  <si>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</si>
  <si>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</si>
  <si>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</si>
  <si>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</si>
  <si>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</si>
  <si>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</si>
  <si>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</si>
  <si>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</si>
  <si>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</si>
  <si>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</si>
  <si>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</si>
  <si>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</si>
  <si>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</si>
  <si>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</si>
  <si>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</si>
  <si>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</si>
  <si>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</si>
  <si>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</si>
  <si>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</si>
  <si>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</si>
  <si>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</si>
  <si>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</si>
  <si>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</si>
  <si>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</si>
  <si>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</si>
  <si>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</si>
  <si>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</si>
  <si>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</si>
  <si>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</si>
  <si>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</si>
  <si>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</si>
  <si>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</si>
  <si>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</si>
  <si>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</si>
  <si>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</si>
  <si>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</si>
  <si>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</si>
  <si>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</si>
  <si>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</si>
  <si>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</si>
  <si>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</si>
  <si>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</si>
  <si>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</si>
  <si>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</si>
  <si>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</si>
  <si>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</si>
  <si>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</si>
  <si>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</si>
  <si>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</si>
  <si>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</si>
  <si>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</si>
  <si>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</si>
  <si>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</si>
  <si>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</si>
  <si>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</si>
  <si>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</si>
  <si>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</si>
  <si>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</si>
  <si>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</si>
  <si>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</si>
  <si>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</si>
  <si>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</si>
  <si>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</si>
  <si>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</si>
  <si>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</si>
  <si>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</si>
  <si>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</si>
  <si>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</si>
  <si>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</si>
  <si>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</si>
  <si>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</si>
  <si>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</si>
  <si>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</si>
  <si>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</si>
  <si>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</si>
  <si>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</si>
  <si>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</si>
  <si>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</si>
  <si>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</si>
  <si>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</si>
  <si>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</si>
  <si>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</si>
  <si>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</si>
  <si>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</si>
  <si>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</si>
  <si>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</si>
  <si>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</si>
  <si>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</si>
  <si>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</si>
  <si>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</si>
  <si>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</si>
  <si>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</si>
  <si>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</si>
  <si>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</si>
  <si>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</si>
  <si>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</si>
  <si>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</si>
  <si>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</si>
  <si>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</si>
  <si>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</si>
  <si>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</si>
  <si>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</si>
  <si>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</si>
  <si>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</si>
  <si>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</si>
  <si>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</si>
  <si>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</si>
  <si>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</si>
  <si>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</si>
  <si>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</si>
  <si>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</si>
  <si>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</si>
  <si>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</si>
  <si>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</si>
  <si>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</si>
  <si>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</si>
  <si>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</si>
  <si>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</si>
  <si>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</si>
  <si>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</si>
  <si>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</si>
  <si>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</si>
  <si>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</si>
  <si>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</si>
  <si>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</si>
  <si>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</si>
  <si>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</si>
  <si>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</si>
  <si>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</si>
  <si>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</si>
  <si>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</si>
  <si>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</si>
  <si>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</si>
  <si>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</si>
  <si>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</si>
  <si>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</si>
  <si>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</si>
  <si>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</si>
  <si>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</si>
  <si>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</si>
  <si>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</si>
  <si>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</si>
  <si>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</si>
  <si>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</si>
  <si>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</si>
  <si>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</si>
  <si>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</si>
  <si>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</si>
  <si>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</si>
  <si>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</si>
  <si>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</si>
  <si>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</si>
  <si>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</si>
  <si>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</si>
  <si>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</si>
  <si>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</si>
  <si>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</si>
  <si>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</si>
  <si>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</si>
  <si>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</si>
  <si>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</si>
  <si>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</si>
  <si>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</si>
  <si>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</si>
  <si>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</si>
  <si>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</si>
  <si>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</si>
  <si>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</si>
  <si>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</si>
  <si>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</si>
  <si>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</si>
  <si>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</si>
  <si>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</si>
  <si>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</si>
  <si>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</si>
  <si>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</si>
  <si>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</si>
  <si>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</si>
  <si>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</si>
  <si>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</si>
  <si>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</si>
  <si>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</si>
  <si>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</si>
  <si>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</si>
  <si>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</si>
  <si>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</si>
  <si>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</si>
  <si>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</si>
  <si>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</si>
  <si>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</si>
  <si>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</si>
  <si>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</si>
  <si>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</si>
  <si>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</si>
  <si>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</si>
  <si>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</si>
  <si>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</si>
  <si>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</si>
  <si>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</si>
  <si>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</si>
  <si>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</si>
  <si>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</si>
  <si>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</si>
  <si>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</si>
  <si>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</si>
  <si>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</si>
  <si>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</si>
  <si>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</si>
  <si>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</si>
  <si>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</si>
  <si>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</si>
  <si>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</si>
  <si>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</si>
  <si>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</si>
  <si>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</si>
  <si>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</si>
  <si>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</si>
  <si>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</si>
  <si>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</si>
  <si>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</si>
  <si>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</si>
  <si>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</si>
  <si>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</si>
  <si>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</si>
  <si>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</si>
  <si>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</si>
  <si>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</si>
  <si>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</si>
  <si>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</si>
  <si>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</si>
  <si>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</si>
  <si>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</si>
  <si>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</si>
  <si>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</si>
  <si>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</si>
  <si>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</si>
  <si>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</si>
  <si>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</si>
  <si>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</si>
  <si>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</si>
  <si>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</si>
  <si>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</si>
  <si>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</si>
  <si>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</si>
  <si>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</si>
  <si>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</si>
  <si>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</si>
  <si>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</si>
  <si>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</si>
  <si>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</si>
  <si>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</si>
  <si>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</si>
  <si>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</si>
  <si>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</si>
  <si>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</si>
  <si>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</si>
  <si>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</si>
  <si>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</si>
  <si>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</si>
  <si>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</si>
  <si>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</si>
  <si>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</si>
  <si>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</si>
  <si>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</si>
  <si>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</si>
  <si>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</si>
  <si>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</si>
  <si>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</si>
  <si>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</si>
  <si>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</si>
  <si>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</si>
  <si>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</si>
  <si>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</si>
  <si>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</si>
  <si>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</si>
  <si>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</si>
  <si>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</si>
  <si>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</si>
  <si>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</si>
  <si>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</si>
  <si>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</si>
  <si>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</si>
  <si>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</si>
  <si>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</si>
  <si>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</si>
  <si>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</si>
  <si>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</si>
  <si>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</si>
  <si>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</si>
  <si>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</si>
  <si>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</si>
  <si>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</si>
  <si>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</si>
  <si>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</si>
  <si>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</si>
  <si>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</si>
  <si>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</si>
  <si>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</si>
  <si>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</si>
  <si>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</si>
  <si>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</si>
  <si>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</si>
  <si>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</si>
  <si>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</si>
  <si>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</si>
  <si>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</si>
  <si>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</si>
  <si>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</si>
  <si>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</si>
  <si>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</si>
  <si>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</si>
  <si>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</si>
  <si>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</si>
  <si>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</si>
  <si>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</si>
  <si>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</si>
  <si>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</si>
  <si>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</si>
  <si>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</si>
  <si>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</si>
  <si>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</si>
  <si>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</si>
  <si>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</si>
  <si>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</si>
  <si>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</si>
  <si>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</si>
  <si>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</si>
  <si>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</si>
  <si>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</si>
  <si>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</si>
  <si>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</si>
  <si>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</si>
  <si>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</si>
  <si>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</si>
  <si>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</si>
  <si>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</si>
  <si>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</si>
  <si>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</si>
  <si>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</si>
  <si>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</si>
  <si>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</si>
  <si>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</si>
  <si>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</si>
  <si>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</si>
  <si>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</si>
  <si>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</si>
  <si>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</si>
  <si>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</si>
  <si>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</si>
  <si>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</si>
  <si>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</si>
  <si>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</si>
  <si>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</si>
  <si>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</si>
  <si>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</si>
  <si>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</si>
  <si>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</si>
  <si>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</si>
  <si>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</si>
  <si>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</si>
  <si>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</si>
  <si>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</si>
  <si>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</si>
  <si>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</si>
  <si>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</si>
  <si>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</si>
  <si>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</si>
  <si>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</si>
  <si>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</si>
  <si>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</si>
  <si>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</si>
  <si>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</si>
  <si>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</si>
  <si>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</si>
  <si>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</si>
  <si>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</si>
  <si>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</si>
  <si>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</si>
  <si>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</si>
  <si>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</si>
  <si>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</si>
  <si>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</si>
  <si>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</si>
  <si>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</si>
  <si>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</si>
  <si>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</si>
  <si>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</si>
  <si>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</si>
  <si>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</si>
  <si>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</si>
  <si>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</si>
  <si>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</si>
  <si>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</si>
  <si>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</si>
  <si>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</si>
  <si>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</si>
  <si>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</si>
  <si>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</si>
  <si>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</si>
  <si>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</si>
  <si>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</si>
  <si>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</si>
  <si>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</si>
  <si>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</si>
  <si>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</si>
  <si>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</si>
  <si>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</si>
  <si>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</si>
  <si>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</si>
  <si>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</si>
  <si>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</si>
  <si>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</si>
  <si>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</si>
  <si>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</si>
  <si>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</si>
  <si>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</si>
  <si>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</si>
  <si>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</si>
  <si>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</si>
  <si>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</si>
  <si>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</si>
  <si>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</si>
  <si>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</si>
  <si>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</si>
  <si>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</si>
  <si>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</si>
  <si>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</si>
  <si>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</si>
  <si>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</si>
  <si>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</si>
  <si>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</si>
  <si>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</si>
  <si>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</si>
  <si>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</si>
  <si>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</si>
  <si>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</si>
  <si>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</si>
  <si>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</si>
  <si>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</si>
  <si>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</si>
  <si>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</si>
  <si>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</si>
  <si>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</si>
  <si>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</si>
  <si>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</si>
  <si>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</si>
  <si>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</si>
  <si>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</si>
  <si>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</si>
  <si>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</si>
  <si>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</si>
  <si>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</si>
  <si>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</si>
  <si>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</si>
  <si>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</si>
  <si>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</si>
  <si>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</si>
  <si>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</si>
  <si>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</si>
  <si>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</si>
  <si>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</si>
  <si>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</si>
  <si>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</si>
  <si>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</si>
  <si>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</si>
  <si>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</si>
  <si>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</si>
  <si>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</si>
  <si>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</si>
  <si>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</si>
  <si>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</si>
  <si>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</si>
  <si>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</si>
  <si>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</si>
  <si>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</si>
  <si>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</si>
  <si>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</si>
  <si>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</si>
  <si>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</si>
  <si>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</si>
  <si>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</si>
  <si>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</si>
  <si>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</si>
  <si>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</si>
  <si>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</si>
  <si>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</si>
  <si>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</si>
  <si>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</si>
  <si>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</si>
  <si>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</si>
  <si>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</si>
  <si>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</si>
  <si>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</si>
  <si>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</si>
  <si>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</si>
  <si>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</si>
  <si>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</si>
  <si>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</si>
  <si>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</si>
  <si>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</si>
  <si>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</si>
  <si>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</si>
  <si>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</si>
  <si>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</si>
  <si>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</si>
  <si>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</si>
  <si>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</si>
  <si>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</si>
  <si>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</si>
  <si>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</si>
  <si>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</si>
  <si>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</si>
  <si>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</si>
  <si>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</si>
  <si>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</si>
  <si>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</si>
  <si>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</si>
  <si>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</si>
  <si>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</si>
  <si>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</si>
  <si>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</si>
  <si>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</si>
  <si>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</si>
  <si>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</si>
  <si>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</si>
  <si>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</si>
  <si>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</si>
  <si>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</si>
  <si>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</si>
  <si>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</si>
  <si>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</si>
  <si>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</si>
  <si>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</si>
  <si>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</si>
  <si>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</si>
  <si>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</si>
  <si>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</si>
  <si>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</si>
  <si>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</si>
  <si>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</si>
  <si>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</si>
  <si>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</si>
  <si>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</si>
  <si>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</si>
  <si>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</si>
  <si>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</si>
  <si>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</si>
  <si>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</si>
  <si>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</si>
  <si>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</si>
  <si>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</si>
  <si>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</si>
  <si>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</si>
  <si>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</si>
  <si>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</si>
  <si>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</si>
  <si>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</si>
  <si>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</si>
  <si>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</si>
  <si>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</si>
  <si>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</si>
  <si>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</si>
  <si>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</si>
  <si>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</si>
  <si>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</si>
  <si>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</si>
  <si>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</si>
  <si>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</si>
  <si>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</si>
  <si>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</si>
  <si>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</si>
  <si>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</si>
  <si>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</si>
  <si>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</si>
  <si>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</si>
  <si>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</si>
  <si>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</si>
  <si>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</si>
  <si>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</si>
  <si>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</si>
  <si>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</si>
  <si>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</si>
  <si>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</si>
  <si>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</si>
  <si>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</si>
  <si>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</si>
  <si>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</si>
  <si>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</si>
  <si>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</si>
  <si>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</si>
  <si>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</si>
  <si>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</si>
  <si>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</si>
  <si>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</si>
  <si>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</si>
  <si>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</si>
  <si>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</si>
  <si>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</si>
  <si>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</si>
  <si>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</si>
  <si>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</si>
  <si>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</si>
  <si>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</si>
  <si>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</si>
  <si>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</si>
  <si>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</si>
  <si>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</si>
  <si>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</si>
  <si>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</si>
  <si>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</si>
  <si>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</si>
  <si>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</si>
  <si>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</si>
  <si>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</si>
  <si>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</si>
  <si>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</si>
  <si>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</si>
  <si>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</si>
  <si>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</si>
  <si>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</si>
  <si>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</si>
  <si>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</si>
  <si>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</si>
  <si>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</si>
  <si>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</si>
  <si>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</si>
  <si>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</si>
  <si>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</si>
  <si>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</si>
  <si>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</si>
  <si>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</si>
  <si>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</si>
  <si>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</si>
  <si>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</si>
  <si>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</si>
  <si>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</si>
  <si>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</si>
  <si>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</si>
  <si>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</si>
  <si>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</si>
  <si>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</si>
  <si>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</si>
  <si>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</si>
  <si>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</si>
  <si>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</si>
  <si>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</si>
  <si>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</si>
  <si>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</si>
  <si>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</si>
  <si>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</si>
  <si>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</si>
  <si>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</si>
  <si>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</si>
  <si>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</si>
  <si>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</si>
  <si>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</si>
  <si>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</si>
  <si>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</si>
  <si>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</si>
  <si>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</si>
  <si>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</si>
  <si>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</si>
  <si>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</si>
  <si>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</si>
  <si>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</si>
  <si>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</si>
  <si>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</si>
  <si>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</si>
  <si>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</si>
  <si>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</si>
  <si>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</si>
  <si>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</si>
  <si>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</si>
  <si>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</si>
  <si>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</si>
  <si>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</si>
  <si>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</si>
  <si>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</si>
  <si>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</si>
  <si>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</si>
  <si>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</si>
  <si>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</si>
  <si>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</si>
  <si>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</si>
  <si>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</si>
  <si>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</si>
  <si>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</si>
  <si>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</si>
  <si>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</si>
  <si>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</si>
  <si>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</si>
  <si>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</si>
  <si>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</si>
  <si>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</si>
  <si>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</si>
  <si>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</si>
  <si>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</si>
  <si>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</si>
  <si>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</si>
  <si>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</si>
  <si>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</si>
  <si>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</si>
  <si>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</si>
  <si>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</si>
  <si>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</si>
  <si>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</si>
  <si>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</si>
  <si>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</si>
  <si>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</si>
  <si>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</si>
  <si>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</si>
  <si>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</si>
  <si>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</si>
  <si>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</si>
  <si>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</si>
  <si>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</si>
  <si>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</si>
  <si>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</si>
  <si>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</si>
  <si>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</si>
  <si>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</si>
  <si>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</si>
  <si>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</si>
  <si>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</si>
  <si>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</si>
  <si>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</si>
  <si>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</si>
  <si>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</si>
  <si>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</si>
  <si>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</si>
  <si>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</si>
  <si>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</si>
  <si>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</si>
  <si>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</si>
  <si>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</si>
  <si>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</si>
  <si>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</si>
  <si>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</si>
  <si>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</si>
  <si>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</si>
  <si>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</si>
  <si>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</si>
  <si>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</si>
  <si>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</si>
  <si>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</si>
  <si>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</si>
  <si>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</si>
  <si>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</si>
  <si>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</si>
  <si>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</si>
  <si>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</si>
  <si>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</si>
  <si>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</si>
  <si>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</si>
  <si>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</si>
  <si>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</si>
  <si>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</si>
  <si>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</si>
  <si>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</si>
  <si>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</si>
  <si>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</si>
  <si>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</si>
  <si>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</si>
  <si>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</si>
  <si>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</si>
  <si>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</si>
  <si>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</si>
  <si>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</si>
  <si>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</si>
  <si>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</si>
  <si>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</si>
  <si>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</si>
  <si>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</si>
  <si>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</si>
  <si>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</si>
  <si>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</si>
  <si>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</si>
  <si>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</si>
  <si>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</si>
  <si>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</si>
  <si>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</si>
  <si>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</si>
  <si>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</si>
  <si>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</si>
  <si>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</si>
  <si>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</si>
  <si>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</si>
  <si>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</si>
  <si>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</si>
  <si>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</si>
  <si>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</si>
  <si>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</si>
  <si>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</si>
  <si>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</si>
  <si>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</si>
  <si>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</si>
  <si>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</si>
  <si>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</si>
  <si>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</si>
  <si>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</si>
  <si>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</si>
  <si>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</si>
  <si>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</si>
  <si>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</si>
  <si>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</si>
  <si>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</si>
  <si>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</si>
  <si>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</si>
  <si>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</si>
  <si>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</si>
  <si>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</si>
  <si>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</si>
  <si>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</si>
  <si>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</si>
  <si>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</si>
  <si>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</si>
  <si>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</si>
  <si>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</si>
  <si>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</si>
  <si>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</si>
  <si>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</si>
  <si>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</si>
  <si>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</si>
  <si>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</si>
  <si>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</si>
  <si>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</si>
  <si>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</si>
  <si>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</si>
  <si>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</si>
  <si>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</si>
  <si>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</si>
  <si>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</si>
  <si>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</si>
  <si>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</si>
  <si>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</si>
  <si>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</si>
  <si>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</si>
  <si>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</si>
  <si>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</si>
  <si>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</si>
  <si>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</si>
  <si>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</si>
  <si>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</si>
  <si>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</si>
  <si>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</si>
  <si>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</si>
  <si>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</si>
  <si>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</si>
  <si>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</si>
  <si>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</si>
  <si>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</si>
  <si>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</si>
  <si>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</si>
  <si>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</si>
  <si>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</si>
  <si>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</si>
  <si>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</si>
  <si>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</si>
  <si>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</si>
  <si>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</si>
  <si>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</si>
  <si>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</si>
  <si>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</si>
  <si>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</si>
  <si>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</si>
  <si>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</si>
  <si>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</si>
  <si>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</si>
  <si>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</si>
  <si>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</si>
  <si>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</si>
  <si>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</si>
  <si>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</si>
  <si>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</si>
  <si>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</si>
  <si>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</si>
  <si>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</si>
  <si>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</si>
  <si>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</si>
  <si>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</si>
  <si>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</si>
  <si>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</si>
  <si>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</si>
  <si>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</si>
  <si>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</si>
  <si>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</si>
  <si>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</si>
  <si>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</si>
  <si>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</si>
  <si>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</si>
  <si>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</si>
  <si>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</si>
  <si>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</si>
  <si>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</si>
  <si>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</si>
  <si>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</si>
  <si>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</si>
  <si>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</si>
  <si>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</si>
  <si>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</si>
  <si>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</si>
  <si>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</si>
  <si>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</si>
  <si>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</si>
  <si>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</si>
  <si>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</si>
  <si>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</si>
  <si>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</si>
  <si>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</si>
  <si>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</si>
  <si>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</si>
  <si>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</si>
  <si>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</si>
  <si>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</si>
  <si>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</si>
  <si>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</si>
  <si>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</si>
  <si>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</si>
  <si>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</si>
  <si>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</si>
  <si>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</si>
  <si>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</si>
  <si>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</si>
  <si>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</si>
  <si>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</si>
  <si>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</si>
  <si>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</si>
  <si>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</si>
  <si>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</si>
  <si>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</si>
  <si>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</si>
  <si>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</si>
  <si>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</si>
  <si>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</si>
  <si>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</si>
  <si>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</si>
  <si>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</si>
  <si>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</si>
  <si>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</si>
  <si>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</si>
  <si>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</si>
  <si>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</si>
  <si>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</si>
  <si>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</si>
  <si>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</si>
  <si>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</si>
  <si>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</si>
  <si>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</si>
  <si>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</si>
  <si>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</si>
  <si>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</si>
  <si>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</si>
  <si>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</si>
  <si>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</si>
  <si>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</si>
  <si>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</si>
  <si>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</si>
  <si>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</si>
  <si>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</si>
  <si>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</si>
  <si>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</si>
  <si>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</si>
  <si>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</si>
  <si>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</si>
  <si>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</si>
  <si>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</si>
  <si>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</si>
  <si>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</si>
  <si>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</si>
  <si>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</si>
  <si>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</si>
  <si>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</si>
  <si>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</si>
  <si>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</si>
  <si>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</si>
  <si>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</si>
  <si>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</si>
  <si>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</si>
  <si>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</si>
  <si>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</si>
  <si>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</si>
  <si>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</si>
  <si>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</si>
  <si>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</si>
  <si>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</si>
  <si>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</si>
  <si>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</si>
  <si>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</si>
  <si>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</si>
  <si>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</si>
  <si>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</si>
  <si>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</si>
  <si>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</si>
  <si>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</si>
  <si>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</si>
  <si>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</si>
  <si>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</si>
  <si>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</si>
  <si>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</si>
  <si>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</si>
  <si>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</si>
  <si>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</si>
  <si>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</si>
  <si>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</si>
  <si>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</si>
  <si>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</si>
  <si>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</si>
  <si>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</si>
  <si>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</si>
  <si>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</si>
  <si>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</si>
  <si>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</si>
  <si>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</si>
  <si>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</si>
  <si>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</si>
  <si>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</si>
  <si>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</si>
  <si>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</si>
  <si>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</si>
  <si>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</si>
  <si>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</si>
  <si>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</si>
  <si>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</si>
  <si>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</si>
  <si>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</si>
  <si>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</si>
  <si>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</si>
  <si>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</si>
  <si>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</si>
  <si>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</si>
  <si>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</si>
  <si>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</si>
  <si>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</si>
  <si>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</si>
  <si>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</si>
  <si>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</si>
  <si>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</si>
  <si>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</si>
  <si>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</si>
  <si>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</si>
  <si>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</si>
  <si>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</si>
  <si>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</si>
  <si>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</si>
  <si>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</si>
  <si>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</si>
  <si>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</si>
  <si>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</si>
  <si>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</si>
  <si>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</si>
  <si>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</si>
  <si>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</si>
  <si>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</si>
  <si>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</si>
  <si>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</si>
  <si>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</si>
  <si>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</si>
  <si>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</si>
  <si>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</si>
  <si>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</si>
  <si>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</si>
  <si>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</si>
  <si>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</si>
  <si>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</si>
  <si>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</si>
  <si>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</si>
  <si>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</si>
  <si>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</si>
  <si>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</si>
  <si>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</si>
  <si>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</si>
  <si>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</si>
  <si>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</si>
  <si>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</si>
  <si>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</si>
  <si>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</si>
  <si>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</si>
  <si>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</si>
  <si>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</si>
  <si>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</si>
  <si>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</si>
  <si>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</si>
  <si>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</si>
  <si>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</si>
  <si>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</si>
  <si>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</si>
  <si>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</si>
  <si>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</si>
  <si>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</si>
  <si>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</si>
  <si>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</si>
  <si>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</si>
  <si>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</si>
  <si>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</si>
  <si>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</si>
  <si>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</si>
  <si>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</si>
  <si>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</si>
  <si>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</si>
  <si>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</si>
  <si>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</si>
  <si>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</si>
  <si>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</si>
  <si>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</si>
  <si>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</si>
  <si>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</si>
  <si>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</si>
  <si>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</si>
  <si>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</si>
  <si>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</si>
  <si>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</si>
  <si>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</si>
  <si>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</si>
  <si>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</si>
  <si>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</si>
  <si>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</si>
  <si>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</si>
  <si>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</si>
  <si>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</si>
  <si>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</si>
  <si>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</si>
  <si>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</si>
  <si>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</si>
  <si>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</si>
  <si>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</si>
  <si>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</si>
  <si>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</si>
  <si>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</si>
  <si>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</si>
  <si>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</si>
  <si>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</si>
  <si>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</si>
  <si>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</si>
  <si>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</si>
  <si>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</si>
  <si>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</si>
  <si>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</si>
  <si>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</si>
  <si>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</si>
  <si>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</si>
  <si>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</si>
  <si>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</si>
  <si>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</si>
  <si>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</si>
  <si>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</si>
  <si>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</si>
  <si>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</si>
  <si>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</si>
  <si>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</si>
  <si>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</si>
  <si>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</si>
  <si>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</si>
  <si>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</si>
  <si>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</si>
  <si>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</si>
  <si>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</si>
  <si>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</si>
  <si>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</si>
  <si>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</si>
  <si>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</si>
  <si>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</si>
  <si>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</si>
  <si>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</si>
  <si>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</si>
  <si>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</si>
  <si>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</si>
  <si>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</si>
  <si>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</si>
  <si>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</si>
  <si>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</si>
  <si>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</si>
  <si>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</si>
  <si>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</si>
  <si>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</si>
  <si>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</si>
  <si>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</si>
  <si>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</si>
  <si>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</si>
  <si>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</si>
  <si>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</si>
  <si>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</si>
  <si>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</si>
  <si>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</si>
  <si>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</si>
  <si>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</si>
  <si>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</si>
  <si>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</si>
  <si>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</si>
  <si>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</si>
  <si>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</si>
  <si>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</si>
  <si>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</si>
  <si>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</si>
  <si>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</si>
  <si>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</si>
  <si>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</si>
  <si>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</si>
  <si>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</si>
  <si>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</si>
  <si>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</si>
  <si>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</si>
  <si>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</si>
  <si>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</si>
  <si>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</si>
  <si>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</si>
  <si>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</si>
  <si>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</si>
  <si>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</si>
  <si>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</si>
  <si>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</si>
  <si>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</si>
  <si>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</si>
  <si>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</si>
  <si>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</si>
  <si>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</si>
  <si>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</si>
  <si>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</si>
  <si>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</si>
  <si>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</si>
  <si>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</si>
  <si>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</si>
  <si>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</si>
  <si>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</si>
  <si>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</si>
  <si>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</si>
  <si>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</si>
  <si>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</si>
  <si>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</si>
  <si>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</si>
  <si>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</si>
  <si>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</si>
  <si>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</si>
  <si>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</si>
  <si>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</si>
  <si>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</si>
  <si>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</si>
  <si>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</si>
  <si>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</si>
  <si>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</si>
  <si>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</si>
  <si>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</si>
  <si>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</si>
  <si>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</si>
  <si>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</si>
  <si>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</si>
  <si>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</si>
  <si>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</si>
  <si>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</si>
  <si>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</si>
  <si>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</si>
  <si>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</si>
  <si>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</si>
  <si>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</si>
  <si>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</si>
  <si>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</si>
  <si>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</si>
  <si>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</si>
  <si>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</si>
  <si>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</si>
  <si>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</si>
  <si>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</si>
  <si>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</si>
  <si>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</si>
  <si>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</si>
  <si>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</si>
  <si>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</si>
  <si>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</si>
  <si>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</si>
  <si>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</si>
  <si>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</si>
  <si>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</si>
  <si>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</si>
  <si>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</si>
  <si>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</si>
  <si>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</si>
  <si>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</si>
  <si>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</si>
  <si>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</si>
  <si>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</si>
  <si>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</si>
  <si>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</si>
  <si>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</si>
  <si>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</si>
  <si>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</si>
  <si>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</si>
  <si>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</si>
  <si>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</si>
  <si>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</si>
  <si>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</si>
  <si>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</si>
  <si>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</si>
  <si>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</si>
  <si>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</si>
  <si>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</si>
  <si>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</si>
  <si>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</si>
  <si>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</si>
  <si>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</si>
  <si>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</si>
  <si>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</si>
  <si>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</si>
  <si>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</si>
  <si>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</si>
  <si>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</si>
  <si>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</si>
  <si>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</si>
  <si>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</si>
  <si>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</si>
  <si>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</si>
  <si>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</si>
  <si>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</si>
  <si>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</si>
  <si>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</si>
  <si>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</si>
  <si>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</si>
  <si>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</si>
  <si>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</si>
  <si>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</si>
  <si>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</si>
  <si>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</si>
  <si>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</si>
  <si>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</si>
  <si>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</si>
  <si>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</si>
  <si>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</si>
  <si>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</si>
  <si>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</si>
  <si>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</si>
  <si>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</si>
  <si>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</si>
  <si>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</si>
  <si>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</si>
  <si>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</si>
  <si>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</si>
  <si>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</si>
  <si>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</si>
  <si>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</si>
  <si>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</si>
  <si>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</si>
  <si>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</si>
  <si>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</si>
  <si>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</si>
  <si>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</si>
  <si>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</si>
  <si>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</si>
  <si>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</si>
  <si>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</si>
  <si>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</si>
  <si>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</si>
  <si>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</si>
  <si>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</si>
  <si>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</si>
  <si>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</si>
  <si>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</si>
  <si>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</si>
  <si>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</si>
  <si>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</si>
  <si>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</si>
  <si>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</si>
  <si>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</si>
  <si>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</si>
  <si>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</si>
  <si>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</si>
  <si>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</si>
  <si>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</si>
  <si>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</si>
  <si>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</si>
  <si>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</si>
  <si>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</si>
  <si>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</si>
  <si>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</si>
  <si>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</si>
  <si>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</si>
  <si>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</si>
  <si>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</si>
  <si>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</si>
  <si>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</si>
  <si>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</si>
  <si>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</si>
  <si>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</si>
  <si>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</si>
  <si>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</si>
  <si>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</si>
  <si>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</si>
  <si>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</si>
  <si>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</si>
  <si>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</si>
  <si>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</si>
  <si>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</si>
  <si>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</si>
  <si>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</si>
  <si>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</si>
  <si>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</si>
  <si>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</si>
  <si>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</si>
  <si>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</si>
  <si>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</si>
  <si>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</si>
  <si>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</si>
  <si>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</si>
  <si>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</si>
  <si>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</si>
  <si>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</si>
  <si>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</si>
  <si>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</si>
  <si>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</si>
  <si>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</si>
  <si>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</si>
  <si>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</si>
  <si>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</si>
  <si>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</si>
  <si>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</si>
  <si>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</si>
  <si>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</si>
  <si>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</si>
  <si>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</si>
  <si>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</si>
  <si>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</si>
  <si>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</si>
  <si>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</si>
  <si>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</si>
  <si>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</si>
  <si>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</si>
  <si>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</si>
  <si>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</si>
  <si>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</si>
  <si>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</si>
  <si>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</si>
  <si>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</si>
  <si>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</si>
  <si>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</si>
  <si>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</si>
  <si>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</si>
  <si>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</si>
  <si>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</si>
  <si>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</si>
  <si>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</si>
  <si>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</si>
  <si>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</si>
  <si>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</si>
  <si>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</si>
  <si>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</si>
  <si>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</si>
  <si>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</si>
  <si>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</si>
  <si>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</si>
  <si>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</si>
  <si>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</si>
  <si>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</si>
  <si>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</si>
  <si>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</si>
  <si>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</si>
  <si>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</si>
  <si>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</si>
  <si>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</si>
  <si>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</si>
  <si>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</si>
  <si>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</si>
  <si>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</si>
  <si>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</si>
  <si>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</si>
  <si>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</si>
  <si>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</si>
  <si>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</si>
  <si>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</si>
  <si>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</si>
  <si>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</si>
  <si>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</si>
  <si>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</si>
  <si>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</si>
  <si>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</si>
  <si>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</si>
  <si>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</si>
  <si>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</si>
  <si>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</si>
  <si>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</si>
  <si>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</si>
  <si>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</si>
  <si>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</si>
  <si>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</si>
  <si>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</si>
  <si>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</si>
  <si>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</si>
  <si>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</si>
  <si>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</si>
  <si>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</si>
  <si>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</si>
  <si>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</si>
  <si>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</si>
  <si>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</si>
  <si>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</si>
  <si>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</si>
  <si>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</si>
  <si>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</si>
  <si>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</si>
  <si>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</si>
  <si>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</si>
  <si>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</si>
  <si>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</si>
  <si>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</si>
  <si>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</si>
  <si>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</si>
  <si>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</si>
  <si>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</si>
  <si>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</si>
  <si>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</si>
  <si>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</si>
  <si>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</si>
  <si>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</si>
  <si>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</si>
  <si>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</si>
  <si>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</si>
  <si>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</si>
  <si>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</si>
  <si>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</si>
  <si>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</si>
  <si>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</si>
  <si>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</si>
  <si>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</si>
  <si>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</si>
  <si>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</si>
  <si>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</si>
  <si>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</si>
  <si>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</si>
  <si>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</si>
  <si>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</si>
  <si>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</si>
  <si>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</si>
  <si>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</si>
  <si>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</si>
  <si>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</si>
  <si>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</si>
  <si>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</si>
  <si>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</si>
  <si>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</si>
  <si>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</si>
  <si>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</si>
  <si>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</si>
  <si>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</si>
  <si>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</si>
  <si>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</si>
  <si>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</si>
  <si>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</si>
  <si>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</si>
  <si>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</si>
  <si>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</si>
  <si>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</si>
  <si>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</si>
  <si>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</si>
  <si>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</si>
  <si>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</si>
  <si>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</si>
  <si>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</si>
  <si>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</si>
  <si>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</si>
  <si>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</si>
  <si>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</si>
  <si>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</si>
  <si>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</si>
  <si>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</si>
  <si>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</si>
  <si>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</si>
  <si>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</si>
  <si>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</si>
  <si>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</si>
  <si>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</si>
  <si>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</si>
  <si>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</si>
  <si>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</si>
  <si>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</si>
  <si>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</si>
  <si>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</si>
  <si>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</si>
  <si>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</si>
  <si>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</si>
  <si>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</si>
  <si>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</si>
  <si>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</si>
  <si>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</si>
  <si>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</si>
  <si>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</si>
  <si>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</si>
  <si>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</si>
  <si>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</si>
  <si>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</si>
  <si>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</si>
  <si>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</si>
  <si>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</si>
  <si>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</si>
  <si>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</si>
  <si>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</si>
  <si>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</si>
  <si>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</si>
  <si>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</si>
  <si>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</si>
  <si>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</si>
  <si>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</si>
  <si>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</si>
  <si>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</si>
  <si>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</si>
  <si>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</si>
  <si>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</si>
  <si>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</si>
  <si>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</si>
  <si>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</si>
  <si>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</si>
  <si>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</si>
  <si>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</si>
  <si>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</si>
  <si>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</si>
  <si>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</si>
  <si>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</si>
  <si>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</si>
  <si>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</si>
  <si>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</si>
  <si>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</si>
  <si>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</si>
  <si>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</si>
  <si>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</si>
  <si>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</si>
  <si>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</si>
  <si>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</si>
  <si>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</si>
  <si>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</si>
  <si>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</si>
  <si>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</si>
  <si>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</si>
  <si>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</si>
  <si>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</si>
  <si>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</si>
  <si>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</si>
  <si>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</si>
  <si>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</si>
  <si>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</si>
  <si>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</si>
  <si>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</si>
  <si>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</si>
  <si>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</si>
  <si>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</si>
  <si>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</si>
  <si>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</si>
  <si>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</si>
  <si>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</si>
  <si>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</si>
  <si>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</si>
  <si>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</si>
  <si>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</si>
  <si>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</si>
  <si>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</si>
  <si>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</si>
  <si>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</si>
  <si>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</si>
  <si>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</si>
  <si>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</si>
  <si>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</si>
  <si>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</si>
  <si>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</si>
  <si>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</si>
  <si>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</si>
  <si>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</si>
  <si>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</si>
  <si>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</si>
  <si>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</si>
  <si>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</si>
  <si>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</si>
  <si>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</si>
  <si>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</si>
  <si>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</si>
  <si>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</si>
  <si>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</si>
  <si>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</si>
  <si>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</si>
  <si>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</si>
  <si>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</si>
  <si>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</si>
  <si>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</si>
  <si>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</si>
  <si>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</si>
  <si>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</si>
  <si>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</si>
  <si>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</si>
  <si>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</si>
  <si>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</si>
  <si>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</si>
  <si>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</si>
  <si>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</si>
  <si>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</si>
  <si>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</si>
  <si>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</si>
  <si>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</si>
  <si>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</si>
  <si>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</si>
  <si>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</si>
  <si>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</si>
  <si>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</si>
  <si>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</si>
  <si>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</si>
  <si>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</si>
  <si>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</si>
  <si>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</si>
  <si>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</si>
  <si>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</si>
  <si>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</si>
  <si>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</si>
  <si>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</si>
  <si>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</si>
  <si>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</si>
  <si>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</si>
  <si>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</si>
  <si>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</si>
  <si>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</si>
  <si>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</si>
  <si>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</si>
  <si>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</si>
  <si>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</si>
  <si>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</si>
  <si>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</si>
  <si>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</si>
  <si>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</si>
  <si>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</si>
  <si>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</si>
  <si>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</si>
  <si>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</si>
  <si>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</si>
  <si>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</si>
  <si>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</si>
  <si>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</si>
  <si>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</si>
  <si>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</si>
  <si>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</si>
  <si>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</si>
  <si>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</si>
  <si>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</si>
  <si>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</si>
  <si>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</si>
  <si>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</si>
  <si>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</si>
  <si>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</si>
  <si>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</si>
  <si>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</si>
  <si>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</si>
  <si>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</si>
  <si>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</si>
  <si>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</si>
  <si>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</si>
  <si>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</si>
  <si>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</si>
  <si>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</si>
  <si>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</si>
  <si>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</si>
  <si>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</si>
  <si>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</si>
  <si>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</si>
  <si>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</si>
  <si>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</si>
  <si>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</si>
  <si>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</si>
  <si>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</si>
  <si>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</si>
  <si>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</si>
  <si>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</si>
  <si>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</si>
  <si>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</si>
  <si>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</si>
  <si>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</si>
  <si>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</si>
  <si>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</si>
  <si>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</si>
  <si>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</si>
  <si>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</si>
  <si>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</si>
  <si>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</si>
  <si>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</si>
  <si>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</si>
  <si>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</si>
  <si>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</si>
  <si>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</si>
  <si>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</si>
  <si>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</si>
  <si>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</si>
  <si>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</si>
  <si>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</si>
  <si>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</si>
  <si>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</si>
  <si>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</si>
  <si>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</si>
  <si>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</si>
  <si>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</si>
  <si>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</si>
  <si>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</si>
  <si>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</si>
  <si>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</si>
  <si>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</si>
  <si>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</si>
  <si>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</si>
  <si>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</si>
  <si>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</si>
  <si>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</si>
  <si>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</si>
  <si>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</si>
  <si>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</si>
  <si>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</si>
  <si>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</si>
  <si>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</si>
  <si>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</si>
  <si>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</si>
  <si>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</si>
  <si>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</si>
  <si>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</si>
  <si>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</si>
  <si>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</si>
  <si>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</si>
  <si>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</si>
  <si>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</si>
  <si>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</si>
  <si>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</si>
  <si>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</si>
  <si>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</si>
  <si>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</si>
  <si>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</si>
  <si>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</si>
  <si>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</si>
  <si>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</si>
  <si>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</si>
  <si>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</si>
  <si>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</si>
  <si>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</si>
  <si>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</si>
  <si>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</si>
  <si>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</si>
  <si>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</si>
  <si>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</si>
  <si>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</si>
  <si>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</si>
  <si>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</si>
  <si>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</si>
  <si>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</si>
  <si>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</si>
  <si>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</si>
  <si>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</si>
  <si>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</si>
  <si>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</si>
  <si>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</si>
  <si>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</si>
  <si>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</si>
  <si>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</si>
  <si>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</si>
  <si>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</si>
  <si>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</si>
  <si>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</si>
  <si>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</si>
  <si>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</si>
  <si>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</si>
  <si>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</si>
  <si>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</si>
  <si>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</si>
  <si>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</si>
  <si>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</si>
  <si>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</si>
  <si>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</si>
  <si>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</si>
  <si>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</si>
  <si>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</si>
  <si>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</si>
  <si>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</si>
  <si>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</si>
  <si>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</si>
  <si>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</si>
  <si>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</si>
  <si>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</si>
  <si>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</si>
  <si>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</si>
  <si>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</si>
  <si>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</si>
  <si>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</si>
  <si>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</si>
  <si>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</si>
  <si>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</si>
  <si>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</si>
  <si>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</si>
  <si>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</si>
  <si>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</si>
  <si>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</si>
  <si>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</si>
  <si>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</si>
  <si>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</si>
  <si>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</si>
  <si>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</si>
  <si>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</si>
  <si>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</si>
  <si>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</si>
  <si>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</si>
  <si>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</si>
  <si>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</si>
  <si>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</si>
  <si>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</si>
  <si>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</si>
  <si>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</si>
  <si>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</si>
  <si>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</si>
  <si>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</si>
  <si>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</si>
  <si>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</si>
  <si>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</si>
  <si>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</si>
  <si>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</si>
  <si>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</si>
  <si>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</si>
  <si>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</si>
  <si>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</si>
  <si>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</si>
  <si>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</si>
  <si>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</si>
  <si>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</si>
  <si>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</si>
  <si>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</si>
  <si>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</si>
  <si>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</si>
  <si>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</si>
  <si>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</si>
  <si>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</si>
  <si>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</si>
  <si>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</si>
  <si>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</si>
  <si>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</si>
  <si>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</si>
  <si>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</si>
  <si>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</si>
  <si>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</si>
  <si>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</si>
  <si>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</si>
  <si>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</si>
  <si>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</si>
  <si>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</si>
  <si>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</si>
  <si>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</si>
  <si>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</si>
  <si>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</si>
  <si>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</si>
  <si>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</si>
  <si>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</si>
  <si>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</si>
  <si>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</si>
  <si>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</si>
  <si>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</si>
  <si>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</si>
  <si>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</si>
  <si>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</si>
  <si>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</si>
  <si>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</si>
  <si>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</si>
  <si>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</si>
  <si>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</si>
  <si>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</si>
  <si>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</si>
  <si>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</si>
  <si>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</si>
  <si>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</si>
  <si>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</si>
  <si>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</si>
  <si>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</si>
  <si>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</si>
  <si>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</si>
  <si>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</si>
  <si>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</si>
  <si>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</si>
  <si>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</si>
  <si>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</si>
  <si>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</si>
  <si>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</si>
  <si>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</si>
  <si>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</si>
  <si>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</si>
  <si>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</si>
  <si>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</si>
  <si>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</si>
  <si>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</si>
  <si>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</si>
  <si>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</si>
  <si>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</si>
  <si>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</si>
  <si>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</si>
  <si>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</si>
  <si>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</si>
  <si>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</si>
  <si>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</si>
  <si>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</si>
  <si>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</si>
  <si>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</si>
  <si>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</si>
  <si>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</si>
  <si>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</si>
  <si>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</si>
  <si>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</si>
  <si>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</si>
  <si>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</si>
  <si>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</si>
  <si>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</si>
  <si>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</si>
  <si>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</si>
  <si>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</si>
  <si>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</si>
  <si>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</si>
  <si>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</si>
  <si>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</si>
  <si>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</si>
  <si>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</si>
  <si>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</si>
  <si>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</si>
  <si>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</si>
  <si>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</si>
  <si>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</si>
  <si>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</si>
  <si>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</si>
  <si>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</si>
  <si>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</si>
  <si>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</si>
  <si>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</si>
  <si>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</si>
  <si>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</si>
  <si>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</si>
  <si>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</si>
  <si>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</si>
  <si>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</si>
  <si>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</si>
  <si>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</si>
  <si>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</si>
  <si>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</si>
  <si>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</si>
  <si>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</si>
  <si>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</si>
  <si>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</si>
  <si>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</si>
  <si>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</si>
  <si>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</si>
  <si>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</si>
  <si>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</si>
  <si>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</si>
  <si>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</si>
  <si>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</si>
  <si>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</si>
  <si>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</si>
  <si>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</si>
  <si>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</si>
  <si>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</si>
  <si>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</si>
  <si>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</si>
  <si>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</si>
  <si>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</si>
  <si>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</si>
  <si>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</si>
  <si>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</si>
  <si>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</si>
  <si>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</si>
  <si>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</si>
  <si>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</si>
  <si>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</si>
  <si>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</si>
  <si>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</si>
  <si>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</si>
  <si>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</si>
  <si>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</si>
  <si>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</si>
  <si>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</si>
  <si>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</si>
  <si>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</si>
  <si>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</si>
  <si>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</si>
  <si>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</si>
  <si>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</si>
  <si>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</si>
  <si>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</si>
  <si>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</si>
  <si>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</si>
  <si>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</si>
  <si>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</si>
  <si>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</si>
  <si>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</si>
  <si>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</si>
  <si>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</si>
  <si>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</si>
  <si>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</si>
  <si>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</si>
  <si>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</si>
  <si>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</si>
  <si>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</si>
  <si>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</si>
  <si>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</si>
  <si>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</si>
  <si>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</si>
  <si>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</si>
  <si>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</si>
  <si>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</si>
  <si>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</si>
  <si>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</si>
  <si>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</si>
  <si>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</si>
  <si>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</si>
  <si>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</si>
  <si>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</si>
  <si>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</si>
  <si>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</si>
  <si>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</si>
  <si>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</si>
  <si>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</si>
  <si>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</si>
  <si>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</si>
  <si>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</si>
  <si>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</si>
  <si>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</si>
  <si>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</si>
  <si>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</si>
  <si>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</si>
  <si>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</si>
  <si>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</si>
  <si>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</si>
  <si>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</si>
  <si>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</si>
  <si>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</si>
  <si>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</si>
  <si>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</si>
  <si>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</si>
  <si>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</si>
  <si>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</si>
  <si>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</si>
  <si>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</si>
  <si>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</si>
  <si>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</si>
  <si>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</si>
  <si>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</si>
  <si>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</si>
  <si>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</si>
  <si>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</si>
  <si>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</si>
  <si>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</si>
  <si>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</si>
  <si>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</si>
  <si>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</si>
  <si>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</si>
  <si>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</si>
  <si>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</si>
  <si>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</si>
  <si>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</si>
  <si>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</si>
  <si>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</si>
  <si>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</si>
  <si>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</si>
  <si>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</si>
  <si>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</si>
  <si>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</si>
  <si>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</si>
  <si>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</si>
  <si>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</si>
  <si>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</si>
  <si>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</si>
  <si>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</si>
  <si>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</si>
  <si>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</si>
  <si>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</si>
  <si>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</si>
  <si>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</si>
  <si>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</si>
  <si>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</si>
  <si>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</si>
  <si>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</si>
  <si>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</si>
  <si>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</si>
  <si>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</si>
  <si>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</si>
  <si>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</si>
  <si>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</si>
  <si>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</si>
  <si>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</si>
  <si>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</si>
  <si>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</si>
  <si>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</si>
  <si>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</si>
  <si>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</si>
  <si>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</si>
  <si>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</si>
  <si>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</si>
  <si>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</si>
  <si>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</si>
  <si>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</si>
  <si>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</si>
  <si>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</si>
  <si>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</si>
  <si>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</si>
  <si>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</si>
  <si>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</si>
  <si>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</si>
  <si>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</si>
  <si>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</si>
  <si>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</si>
  <si>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</si>
  <si>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</si>
  <si>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</si>
  <si>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</si>
  <si>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</si>
  <si>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</si>
  <si>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</si>
  <si>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</si>
  <si>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</si>
  <si>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</si>
  <si>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</si>
  <si>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</si>
  <si>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</si>
  <si>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</si>
  <si>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</si>
  <si>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</si>
  <si>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</si>
  <si>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</si>
  <si>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</si>
  <si>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</si>
  <si>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</si>
  <si>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</si>
  <si>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</si>
  <si>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</si>
  <si>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</si>
  <si>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</si>
  <si>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</si>
  <si>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</si>
  <si>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</si>
  <si>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</si>
  <si>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</si>
  <si>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</si>
  <si>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</si>
  <si>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</si>
  <si>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</si>
  <si>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</si>
  <si>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</si>
  <si>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</si>
  <si>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</si>
  <si>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</si>
  <si>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</si>
  <si>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</si>
  <si>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</si>
  <si>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</si>
  <si>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</si>
  <si>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</si>
  <si>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</si>
  <si>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</si>
  <si>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</si>
  <si>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</si>
  <si>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</si>
  <si>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</si>
  <si>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</si>
  <si>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</si>
  <si>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</si>
  <si>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</si>
  <si>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</si>
  <si>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</si>
  <si>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</si>
  <si>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</si>
  <si>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</si>
  <si>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</si>
  <si>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</si>
  <si>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</si>
  <si>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</si>
  <si>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</si>
  <si>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</si>
  <si>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</si>
  <si>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</si>
  <si>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</si>
  <si>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</si>
  <si>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</si>
  <si>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</si>
  <si>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</si>
  <si>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</si>
  <si>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</si>
  <si>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</si>
  <si>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</si>
  <si>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</si>
  <si>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</si>
  <si>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</si>
  <si>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</si>
  <si>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</si>
  <si>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</si>
  <si>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</si>
  <si>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</si>
  <si>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</si>
  <si>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</si>
  <si>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</si>
  <si>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</si>
  <si>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</si>
  <si>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</si>
  <si>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</si>
  <si>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</si>
  <si>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</si>
  <si>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</si>
  <si>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</si>
  <si>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</si>
  <si>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</si>
  <si>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</si>
  <si>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</si>
  <si>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</si>
  <si>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</si>
  <si>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</si>
  <si>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</si>
  <si>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</si>
  <si>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</si>
  <si>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</si>
  <si>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</si>
  <si>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</si>
  <si>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</si>
  <si>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</si>
  <si>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</si>
  <si>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</si>
  <si>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</si>
  <si>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</si>
  <si>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</si>
  <si>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</si>
  <si>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</si>
  <si>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</si>
  <si>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</si>
  <si>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</si>
  <si>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</si>
  <si>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</si>
  <si>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</si>
  <si>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</si>
  <si>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</si>
  <si>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</si>
  <si>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</si>
  <si>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</si>
  <si>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</si>
  <si>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</si>
  <si>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</si>
  <si>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</si>
  <si>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</si>
  <si>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</si>
  <si>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</si>
  <si>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</si>
  <si>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</si>
  <si>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</si>
  <si>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</si>
  <si>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</si>
  <si>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</si>
  <si>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</si>
  <si>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</si>
  <si>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</si>
  <si>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</si>
  <si>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</si>
  <si>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</si>
  <si>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</si>
  <si>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</si>
  <si>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</si>
  <si>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</si>
  <si>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</si>
  <si>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</si>
  <si>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</si>
  <si>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</si>
  <si>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</si>
  <si>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</si>
  <si>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</si>
  <si>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</si>
  <si>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</si>
  <si>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</si>
  <si>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</si>
  <si>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</si>
  <si>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</si>
  <si>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</si>
  <si>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</si>
  <si>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</si>
  <si>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</si>
  <si>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</si>
  <si>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</si>
  <si>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</si>
  <si>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</si>
  <si>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</si>
  <si>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</si>
  <si>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</si>
  <si>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</si>
  <si>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</si>
  <si>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</si>
  <si>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</si>
  <si>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</si>
  <si>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</si>
  <si>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</si>
  <si>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</si>
  <si>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</si>
  <si>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</si>
  <si>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</si>
  <si>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</si>
  <si>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</si>
  <si>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</si>
  <si>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</si>
  <si>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</si>
  <si>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</si>
  <si>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</si>
  <si>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</si>
  <si>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</si>
  <si>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</si>
  <si>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</si>
  <si>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</si>
  <si>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</si>
  <si>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</si>
  <si>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</si>
  <si>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</si>
  <si>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</si>
  <si>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</si>
  <si>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</si>
  <si>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</si>
  <si>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</si>
  <si>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</si>
  <si>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</si>
  <si>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</si>
  <si>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</si>
  <si>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</si>
  <si>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</si>
  <si>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</si>
  <si>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</si>
  <si>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</si>
  <si>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</si>
  <si>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</si>
  <si>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</si>
  <si>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</si>
  <si>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</si>
  <si>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</si>
  <si>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</si>
  <si>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</si>
  <si>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</si>
  <si>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</si>
  <si>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</si>
  <si>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</si>
  <si>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</si>
  <si>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</si>
  <si>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</si>
  <si>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</si>
  <si>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</si>
  <si>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</si>
  <si>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</si>
  <si>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</si>
  <si>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</si>
  <si>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</si>
  <si>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</si>
  <si>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</si>
  <si>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</si>
  <si>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</si>
  <si>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</si>
  <si>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</si>
  <si>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</si>
  <si>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</si>
  <si>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</si>
  <si>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</si>
  <si>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</si>
  <si>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</si>
  <si>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</si>
  <si>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</si>
  <si>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</si>
  <si>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</si>
  <si>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</si>
  <si>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</si>
  <si>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</si>
  <si>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</si>
  <si>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</si>
  <si>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</si>
  <si>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</si>
  <si>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</si>
  <si>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</si>
  <si>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</si>
  <si>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</si>
  <si>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</si>
  <si>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</si>
  <si>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</si>
  <si>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</si>
  <si>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</si>
  <si>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</si>
  <si>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</si>
  <si>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</si>
  <si>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</si>
  <si>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</si>
  <si>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</si>
  <si>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</si>
  <si>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</si>
  <si>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</si>
  <si>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</si>
  <si>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</si>
  <si>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</si>
  <si>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</si>
  <si>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</si>
  <si>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</si>
  <si>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</si>
  <si>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</si>
  <si>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</si>
  <si>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</si>
  <si>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</si>
  <si>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</si>
  <si>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</si>
  <si>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</si>
  <si>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</si>
  <si>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</si>
  <si>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</si>
  <si>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</si>
  <si>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</si>
  <si>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</si>
  <si>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</si>
  <si>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</si>
  <si>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</si>
  <si>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</si>
  <si>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</si>
  <si>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</si>
  <si>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</si>
  <si>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</si>
  <si>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</si>
  <si>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</si>
  <si>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</si>
  <si>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</si>
  <si>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</si>
  <si>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</si>
  <si>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</si>
  <si>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</si>
  <si>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</si>
  <si>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</si>
  <si>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</si>
  <si>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</si>
  <si>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</si>
  <si>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</si>
  <si>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</si>
  <si>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</si>
  <si>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</si>
  <si>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</si>
  <si>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</si>
  <si>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</si>
  <si>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</si>
  <si>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</si>
  <si>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</si>
  <si>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</si>
  <si>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</si>
  <si>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</si>
  <si>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</si>
  <si>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</si>
  <si>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</si>
  <si>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</si>
  <si>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</si>
  <si>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</si>
  <si>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</si>
  <si>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</si>
  <si>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</si>
  <si>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</si>
  <si>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</si>
  <si>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</si>
  <si>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</si>
  <si>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</si>
  <si>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</si>
  <si>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</si>
  <si>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</si>
  <si>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</si>
  <si>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</si>
  <si>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</si>
  <si>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</si>
  <si>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</si>
  <si>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</si>
  <si>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</si>
  <si>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</si>
  <si>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</si>
  <si>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</si>
  <si>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</si>
  <si>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</si>
  <si>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</si>
  <si>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</si>
  <si>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</si>
  <si>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</si>
  <si>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</si>
  <si>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</si>
  <si>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</si>
  <si>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</si>
  <si>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</si>
  <si>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</si>
  <si>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</si>
  <si>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</si>
  <si>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</si>
  <si>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</si>
  <si>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</si>
  <si>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</si>
  <si>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</si>
  <si>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</si>
  <si>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</si>
  <si>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</si>
  <si>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</si>
  <si>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</si>
  <si>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</si>
  <si>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</si>
  <si>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</si>
  <si>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</si>
  <si>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</si>
  <si>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</si>
  <si>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</si>
  <si>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</si>
  <si>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</si>
  <si>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</si>
  <si>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</si>
  <si>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</si>
  <si>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</si>
  <si>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</si>
  <si>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</si>
  <si>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</si>
  <si>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</si>
  <si>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</si>
  <si>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</si>
  <si>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</si>
  <si>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</si>
  <si>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</si>
  <si>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</si>
  <si>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</si>
  <si>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</si>
  <si>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</si>
  <si>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</si>
  <si>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</si>
  <si>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</si>
  <si>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</si>
  <si>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</si>
  <si>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</si>
  <si>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</si>
  <si>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</si>
  <si>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</si>
  <si>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</si>
  <si>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</si>
  <si>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</si>
  <si>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</si>
  <si>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</si>
  <si>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</si>
  <si>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</si>
  <si>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</si>
  <si>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</si>
  <si>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</si>
  <si>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</si>
  <si>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</si>
  <si>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</si>
  <si>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</si>
  <si>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</si>
  <si>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</si>
  <si>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</si>
  <si>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</si>
  <si>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</si>
  <si>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</si>
  <si>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</si>
  <si>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</si>
  <si>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</si>
  <si>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</si>
  <si>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</si>
  <si>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</si>
  <si>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</si>
  <si>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</si>
  <si>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</si>
  <si>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</si>
  <si>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</si>
  <si>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</si>
  <si>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</si>
  <si>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</si>
  <si>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</si>
  <si>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</si>
  <si>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</si>
  <si>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</si>
  <si>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</si>
  <si>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</si>
  <si>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</si>
  <si>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</si>
  <si>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</si>
  <si>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</si>
  <si>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</si>
  <si>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</si>
  <si>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</si>
  <si>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</si>
  <si>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</si>
  <si>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</si>
  <si>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</si>
  <si>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</si>
  <si>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</si>
  <si>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</si>
  <si>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</si>
  <si>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</si>
  <si>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</si>
  <si>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</si>
  <si>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</si>
  <si>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</si>
  <si>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</si>
  <si>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</si>
  <si>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</si>
  <si>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</si>
  <si>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</si>
  <si>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</si>
  <si>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</si>
  <si>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</si>
  <si>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</si>
  <si>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</si>
  <si>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</si>
  <si>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</si>
  <si>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</si>
  <si>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</si>
  <si>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</si>
  <si>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</si>
  <si>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</si>
  <si>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</si>
  <si>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</si>
  <si>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</si>
  <si>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</si>
  <si>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</si>
  <si>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</si>
  <si>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</si>
  <si>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</si>
  <si>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</si>
  <si>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</si>
  <si>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</si>
  <si>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</si>
  <si>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</si>
  <si>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</si>
  <si>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</si>
  <si>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</si>
  <si>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</si>
  <si>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</si>
  <si>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</si>
  <si>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</si>
  <si>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</si>
  <si>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</si>
  <si>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</si>
  <si>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</si>
  <si>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</si>
  <si>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</si>
  <si>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</si>
  <si>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</si>
  <si>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</si>
  <si>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</si>
  <si>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</si>
  <si>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</si>
  <si>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</si>
  <si>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</si>
  <si>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</si>
  <si>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</si>
  <si>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</si>
  <si>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</si>
  <si>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</si>
  <si>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</si>
  <si>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</si>
  <si>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</si>
  <si>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</si>
  <si>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</si>
  <si>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</si>
  <si>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</si>
  <si>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</si>
  <si>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</si>
  <si>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</si>
  <si>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</si>
  <si>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</si>
  <si>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</si>
  <si>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</si>
  <si>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</si>
  <si>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</si>
  <si>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</si>
  <si>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</si>
  <si>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</si>
  <si>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</si>
  <si>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</si>
  <si>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</si>
  <si>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</si>
  <si>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</si>
  <si>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</si>
  <si>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</si>
  <si>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</si>
  <si>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</si>
  <si>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</si>
  <si>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</si>
  <si>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</si>
  <si>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</si>
  <si>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</si>
  <si>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</si>
  <si>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</si>
  <si>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</si>
  <si>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</si>
  <si>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</si>
  <si>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</si>
  <si>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</si>
  <si>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</si>
  <si>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</si>
  <si>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</si>
  <si>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</si>
  <si>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</si>
  <si>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</si>
  <si>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</si>
  <si>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</si>
  <si>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</si>
  <si>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</si>
  <si>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</si>
  <si>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</si>
  <si>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</si>
  <si>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</si>
  <si>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</si>
  <si>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</si>
  <si>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</si>
  <si>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</si>
  <si>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</si>
  <si>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</si>
  <si>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</si>
  <si>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</si>
  <si>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</si>
  <si>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</si>
  <si>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</si>
  <si>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</si>
  <si>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</si>
  <si>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</si>
  <si>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</si>
  <si>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</si>
  <si>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</si>
  <si>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</si>
  <si>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</si>
  <si>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</si>
  <si>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</si>
  <si>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</si>
  <si>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</si>
  <si>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</si>
  <si>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</si>
  <si>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</si>
  <si>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</si>
  <si>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</si>
  <si>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</si>
  <si>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</si>
  <si>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</si>
  <si>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</si>
  <si>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</si>
  <si>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</si>
  <si>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</si>
  <si>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</si>
  <si>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</si>
  <si>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</si>
  <si>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</si>
  <si>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</si>
  <si>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</si>
  <si>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</si>
  <si>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</si>
  <si>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</si>
  <si>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</si>
  <si>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</si>
  <si>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</si>
  <si>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</si>
  <si>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</si>
  <si>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</si>
  <si>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</si>
  <si>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</si>
  <si>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</si>
  <si>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</si>
  <si>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</si>
  <si>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</si>
  <si>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</si>
  <si>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</si>
  <si>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</si>
  <si>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</si>
  <si>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</si>
  <si>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</si>
  <si>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</si>
  <si>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</si>
  <si>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</si>
  <si>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</si>
  <si>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</si>
  <si>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</si>
  <si>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</si>
  <si>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</si>
  <si>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</si>
  <si>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</si>
  <si>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</si>
  <si>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</si>
  <si>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</si>
  <si>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</si>
  <si>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</si>
  <si>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</si>
  <si>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</si>
  <si>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</si>
  <si>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</si>
  <si>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</si>
  <si>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</si>
  <si>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</si>
  <si>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</si>
  <si>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</si>
  <si>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</si>
  <si>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</si>
  <si>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</si>
  <si>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</si>
  <si>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</si>
  <si>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</si>
  <si>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</si>
  <si>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</si>
  <si>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</si>
  <si>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</si>
  <si>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</si>
  <si>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</si>
  <si>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</si>
  <si>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</si>
  <si>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</si>
  <si>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</si>
  <si>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</si>
  <si>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</si>
  <si>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</si>
  <si>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</si>
  <si>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</si>
  <si>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</si>
  <si>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</si>
  <si>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</si>
  <si>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</si>
  <si>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</si>
  <si>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</si>
  <si>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</si>
  <si>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</si>
  <si>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</si>
  <si>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</si>
  <si>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</si>
  <si>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</si>
  <si>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</si>
  <si>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</si>
  <si>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</si>
  <si>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</si>
  <si>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</si>
  <si>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</si>
  <si>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</si>
  <si>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</si>
  <si>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</si>
  <si>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</si>
  <si>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</si>
  <si>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</si>
  <si>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</si>
  <si>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</si>
  <si>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</si>
  <si>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</si>
  <si>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</si>
  <si>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</si>
  <si>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</si>
  <si>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</si>
  <si>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</si>
  <si>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</si>
  <si>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</si>
  <si>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</si>
  <si>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</si>
  <si>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</si>
  <si>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</si>
  <si>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</si>
  <si>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</si>
  <si>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</si>
  <si>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</si>
  <si>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</si>
  <si>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</si>
  <si>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</si>
  <si>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</si>
  <si>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</si>
  <si>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</si>
  <si>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</si>
  <si>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</si>
  <si>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</si>
  <si>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</si>
  <si>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</si>
  <si>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</si>
  <si>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</si>
  <si>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</si>
  <si>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</si>
  <si>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</si>
  <si>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</si>
  <si>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</si>
  <si>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</si>
  <si>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</si>
  <si>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</si>
  <si>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</si>
  <si>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</si>
  <si>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</si>
  <si>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</si>
  <si>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</si>
  <si>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</si>
  <si>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</si>
  <si>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</si>
  <si>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</si>
  <si>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</si>
  <si>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</si>
  <si>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</si>
  <si>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</si>
  <si>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</si>
  <si>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</si>
  <si>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</si>
  <si>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</si>
  <si>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</si>
  <si>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</si>
  <si>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</si>
  <si>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</si>
  <si>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</si>
  <si>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</si>
  <si>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</si>
  <si>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</si>
  <si>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</si>
  <si>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</si>
  <si>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</si>
  <si>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</si>
  <si>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</si>
  <si>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</si>
  <si>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</si>
  <si>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</si>
  <si>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</si>
  <si>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</si>
  <si>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</si>
  <si>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</si>
  <si>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</si>
  <si>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</si>
  <si>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</si>
  <si>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</si>
  <si>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</si>
  <si>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</si>
  <si>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</si>
  <si>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</si>
  <si>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</si>
  <si>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</si>
  <si>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</si>
  <si>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</si>
  <si>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</si>
  <si>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</si>
  <si>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</si>
  <si>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</si>
  <si>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</si>
  <si>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</si>
  <si>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</si>
  <si>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</si>
  <si>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</si>
  <si>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</si>
  <si>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</si>
  <si>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</si>
  <si>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</si>
  <si>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</si>
  <si>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</si>
  <si>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</si>
  <si>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</si>
  <si>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</si>
  <si>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</si>
  <si>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</si>
  <si>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</si>
  <si>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</si>
  <si>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</si>
  <si>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</si>
  <si>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</si>
  <si>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</si>
  <si>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</si>
  <si>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</si>
  <si>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</si>
  <si>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</si>
  <si>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</si>
  <si>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</si>
  <si>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</si>
  <si>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</si>
  <si>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</si>
  <si>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</si>
  <si>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</si>
  <si>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</si>
  <si>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</si>
  <si>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</si>
  <si>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</si>
  <si>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</si>
  <si>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</si>
  <si>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</si>
  <si>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</si>
  <si>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</si>
  <si>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</si>
  <si>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</si>
  <si>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</si>
  <si>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</si>
  <si>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</si>
  <si>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</si>
  <si>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</si>
  <si>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</si>
  <si>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</si>
  <si>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</si>
  <si>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</si>
  <si>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</si>
  <si>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</si>
  <si>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</si>
  <si>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</si>
  <si>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</si>
  <si>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</si>
  <si>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</si>
  <si>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</si>
  <si>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</si>
  <si>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</si>
  <si>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</si>
  <si>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</si>
  <si>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</si>
  <si>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</si>
  <si>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</si>
  <si>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</si>
  <si>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</si>
  <si>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</si>
  <si>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</si>
  <si>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</si>
  <si>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</si>
  <si>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</si>
  <si>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</si>
  <si>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</si>
  <si>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</si>
  <si>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</si>
  <si>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</si>
  <si>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</si>
  <si>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</si>
  <si>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</si>
  <si>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</si>
  <si>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</si>
  <si>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</si>
  <si>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</si>
  <si>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</si>
  <si>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</si>
  <si>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</si>
  <si>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</si>
  <si>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</si>
  <si>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</si>
  <si>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</si>
  <si>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</si>
  <si>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</si>
  <si>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</si>
  <si>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</si>
  <si>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</si>
  <si>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</si>
  <si>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</si>
  <si>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</si>
  <si>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</si>
  <si>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</si>
  <si>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</si>
  <si>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</si>
  <si>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</si>
  <si>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</si>
  <si>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</si>
  <si>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</si>
  <si>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</si>
  <si>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</si>
  <si>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</si>
  <si>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</si>
  <si>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</si>
  <si>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</si>
  <si>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</si>
  <si>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</si>
  <si>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</si>
  <si>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</si>
  <si>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</si>
  <si>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</si>
  <si>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</si>
  <si>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</si>
  <si>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</si>
  <si>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</si>
  <si>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</si>
  <si>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</si>
  <si>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</si>
  <si>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</si>
  <si>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</si>
  <si>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</si>
  <si>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</si>
  <si>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</si>
  <si>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</si>
  <si>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</si>
  <si>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</si>
  <si>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</si>
  <si>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</si>
  <si>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</si>
  <si>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</si>
  <si>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</si>
  <si>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</si>
  <si>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</si>
  <si>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</si>
  <si>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</si>
  <si>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</si>
  <si>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</si>
  <si>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</si>
  <si>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</si>
  <si>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</si>
  <si>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</si>
  <si>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</si>
  <si>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</si>
  <si>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</si>
  <si>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</si>
  <si>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</si>
  <si>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</si>
  <si>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</si>
  <si>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</si>
  <si>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</si>
  <si>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</si>
  <si>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</si>
  <si>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</si>
  <si>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</si>
  <si>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</si>
  <si>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</si>
  <si>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</si>
  <si>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</si>
  <si>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</si>
  <si>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</si>
  <si>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</si>
  <si>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</si>
  <si>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</si>
  <si>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</si>
  <si>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</si>
  <si>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</si>
  <si>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</si>
  <si>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</si>
  <si>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</si>
  <si>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</si>
  <si>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</si>
  <si>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</si>
  <si>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</si>
  <si>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</si>
  <si>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</si>
  <si>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</si>
  <si>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</si>
  <si>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</si>
  <si>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</si>
  <si>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</si>
  <si>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</si>
  <si>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</si>
  <si>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</si>
  <si>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</si>
  <si>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</si>
  <si>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</si>
  <si>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</si>
  <si>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</si>
  <si>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</si>
  <si>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</si>
  <si>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</si>
  <si>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</si>
  <si>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</si>
  <si>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</si>
  <si>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</si>
  <si>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</si>
  <si>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</si>
  <si>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</si>
  <si>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</si>
  <si>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</si>
  <si>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</si>
  <si>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</si>
  <si>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</si>
  <si>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</si>
  <si>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</si>
  <si>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</si>
  <si>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</si>
  <si>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</si>
  <si>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</si>
  <si>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</si>
  <si>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</si>
  <si>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</si>
  <si>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</si>
  <si>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</si>
  <si>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</si>
  <si>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</si>
  <si>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</si>
  <si>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</si>
  <si>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</si>
  <si>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</si>
  <si>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</si>
  <si>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</si>
  <si>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</si>
  <si>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</si>
  <si>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</si>
  <si>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</si>
  <si>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</si>
  <si>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</si>
  <si>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</si>
  <si>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</si>
  <si>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</si>
  <si>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</si>
  <si>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</si>
  <si>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</si>
  <si>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</si>
  <si>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</si>
  <si>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</si>
  <si>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</si>
  <si>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</si>
  <si>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</si>
  <si>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</si>
  <si>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</si>
  <si>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</si>
  <si>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</si>
  <si>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</si>
  <si>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</si>
  <si>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</si>
  <si>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</si>
  <si>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</si>
  <si>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</si>
  <si>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</si>
  <si>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</si>
  <si>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</si>
  <si>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</si>
  <si>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</si>
  <si>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</si>
  <si>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</si>
  <si>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</si>
  <si>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</si>
  <si>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</si>
  <si>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</si>
  <si>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</si>
  <si>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</si>
  <si>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</si>
  <si>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</si>
  <si>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</si>
  <si>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</si>
  <si>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</si>
  <si>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</si>
  <si>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</si>
  <si>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</si>
  <si>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</si>
  <si>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</si>
  <si>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</si>
  <si>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</si>
  <si>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</si>
  <si>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</si>
  <si>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</si>
  <si>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</si>
  <si>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</si>
  <si>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</si>
  <si>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</si>
  <si>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</si>
  <si>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</si>
  <si>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</si>
  <si>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</si>
  <si>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</si>
  <si>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</si>
  <si>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</si>
  <si>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</si>
  <si>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</si>
  <si>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</si>
  <si>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</si>
  <si>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</si>
  <si>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</si>
  <si>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</si>
  <si>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</si>
  <si>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</si>
  <si>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</si>
  <si>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</si>
  <si>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</si>
  <si>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</si>
  <si>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</si>
  <si>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</si>
  <si>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</si>
  <si>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</si>
  <si>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</si>
  <si>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</si>
  <si>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</si>
  <si>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</si>
  <si>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</si>
  <si>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</si>
  <si>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</si>
  <si>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</si>
  <si>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</si>
  <si>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</si>
  <si>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</si>
  <si>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</si>
  <si>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</si>
  <si>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</si>
  <si>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</si>
  <si>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</si>
  <si>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</si>
  <si>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</si>
  <si>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</si>
  <si>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</si>
  <si>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</si>
  <si>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</si>
  <si>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</si>
  <si>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</si>
  <si>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</si>
  <si>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</si>
  <si>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</si>
  <si>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</si>
  <si>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</si>
  <si>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</si>
  <si>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</si>
  <si>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</si>
  <si>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</si>
  <si>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</si>
  <si>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</si>
  <si>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</si>
  <si>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</si>
  <si>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</si>
  <si>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</si>
  <si>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</si>
  <si>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</si>
  <si>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</si>
  <si>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</si>
  <si>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</si>
  <si>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</si>
  <si>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</si>
  <si>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</si>
  <si>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</si>
  <si>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</si>
  <si>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</si>
  <si>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</si>
  <si>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</si>
  <si>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</si>
  <si>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</si>
  <si>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</si>
  <si>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</si>
  <si>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</si>
  <si>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</si>
  <si>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</si>
  <si>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</si>
  <si>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</si>
  <si>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</si>
  <si>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</si>
  <si>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</si>
  <si>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</si>
  <si>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</si>
  <si>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</si>
  <si>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</si>
  <si>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</si>
  <si>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</si>
  <si>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</si>
  <si>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</si>
  <si>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</si>
  <si>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</si>
  <si>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</si>
  <si>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</si>
  <si>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</si>
  <si>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</si>
  <si>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</si>
  <si>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</si>
  <si>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</si>
  <si>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</si>
  <si>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</si>
  <si>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</si>
  <si>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</si>
  <si>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</si>
  <si>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</si>
  <si>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</si>
  <si>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</si>
  <si>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</si>
  <si>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</si>
  <si>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</si>
  <si>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</si>
  <si>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</si>
  <si>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</si>
  <si>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</si>
  <si>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</si>
  <si>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</si>
  <si>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</si>
  <si>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</si>
  <si>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</si>
  <si>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</si>
  <si>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</si>
  <si>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</si>
  <si>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</si>
  <si>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</si>
  <si>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</si>
  <si>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</si>
  <si>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</si>
  <si>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</si>
  <si>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</si>
  <si>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</si>
  <si>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</si>
  <si>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</si>
  <si>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</si>
  <si>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</si>
  <si>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</si>
  <si>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</si>
  <si>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</si>
  <si>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</si>
  <si>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</si>
  <si>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</si>
  <si>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</si>
  <si>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</si>
  <si>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</si>
  <si>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</si>
  <si>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</si>
  <si>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</si>
  <si>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</si>
  <si>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</si>
  <si>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</si>
  <si>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</si>
  <si>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</si>
  <si>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</si>
  <si>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</si>
  <si>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</si>
  <si>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</si>
  <si>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</si>
  <si>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</si>
  <si>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</si>
  <si>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</si>
  <si>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</si>
  <si>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</si>
  <si>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</si>
  <si>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</si>
  <si>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</si>
  <si>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</si>
  <si>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</si>
  <si>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</si>
  <si>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</si>
  <si>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</si>
  <si>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</si>
  <si>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</si>
  <si>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</si>
  <si>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</si>
  <si>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</si>
  <si>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</si>
  <si>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</si>
  <si>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</si>
  <si>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</si>
  <si>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</si>
  <si>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</si>
  <si>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</si>
  <si>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</si>
  <si>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</si>
  <si>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</si>
  <si>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</si>
  <si>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</si>
  <si>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</si>
  <si>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</si>
  <si>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</si>
  <si>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</si>
  <si>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</si>
  <si>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</si>
  <si>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</si>
  <si>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</si>
  <si>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</si>
  <si>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</si>
  <si>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</si>
  <si>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</si>
  <si>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</si>
  <si>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</si>
  <si>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</si>
  <si>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</si>
  <si>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</si>
  <si>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</si>
  <si>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</si>
  <si>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</si>
  <si>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</si>
  <si>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</si>
  <si>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</si>
  <si>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</si>
  <si>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</si>
  <si>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</si>
  <si>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</si>
  <si>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</si>
  <si>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</si>
  <si>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</si>
  <si>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</si>
  <si>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</si>
  <si>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</si>
  <si>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</si>
  <si>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</si>
  <si>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</si>
  <si>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</si>
  <si>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</si>
  <si>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</si>
  <si>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</si>
  <si>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</si>
  <si>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</si>
  <si>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</si>
  <si>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</si>
  <si>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</si>
  <si>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</si>
  <si>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</si>
  <si>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</si>
  <si>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</si>
  <si>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</si>
  <si>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</si>
  <si>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</si>
  <si>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</si>
  <si>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</si>
  <si>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</si>
  <si>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</si>
  <si>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</si>
  <si>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</si>
  <si>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</si>
  <si>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</si>
  <si>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</si>
  <si>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</si>
  <si>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</si>
  <si>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</si>
  <si>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</si>
  <si>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</si>
  <si>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</si>
  <si>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</si>
  <si>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</si>
  <si>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</si>
  <si>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</si>
  <si>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</si>
  <si>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</si>
  <si>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</si>
  <si>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</si>
  <si>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</si>
  <si>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</si>
  <si>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</si>
  <si>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</si>
  <si>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</si>
  <si>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</si>
  <si>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</si>
  <si>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</si>
  <si>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</si>
  <si>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</si>
  <si>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</si>
  <si>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</si>
  <si>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</si>
  <si>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</si>
  <si>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</si>
  <si>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</si>
  <si>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</si>
  <si>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</si>
  <si>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</si>
  <si>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</si>
  <si>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</si>
  <si>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</si>
  <si>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</si>
  <si>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</si>
  <si>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</si>
  <si>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</si>
  <si>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</si>
  <si>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</si>
  <si>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</si>
  <si>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</si>
  <si>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</si>
  <si>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</si>
  <si>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</si>
  <si>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</si>
  <si>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</si>
  <si>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</si>
  <si>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</si>
  <si>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</si>
  <si>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</si>
  <si>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</si>
  <si>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</si>
  <si>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</si>
  <si>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</si>
  <si>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</si>
  <si>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</si>
  <si>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</si>
  <si>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</si>
  <si>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</si>
  <si>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</si>
  <si>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</si>
  <si>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</si>
  <si>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</si>
  <si>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</si>
  <si>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</si>
  <si>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</si>
  <si>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</si>
  <si>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</si>
  <si>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</si>
  <si>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</si>
  <si>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</si>
  <si>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</si>
  <si>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</si>
  <si>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</si>
  <si>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</si>
  <si>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</si>
  <si>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</si>
  <si>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</si>
  <si>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</si>
  <si>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</si>
  <si>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</si>
  <si>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</si>
  <si>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</si>
  <si>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</si>
  <si>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</si>
  <si>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</si>
  <si>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</si>
  <si>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</si>
  <si>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</si>
  <si>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</si>
  <si>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</si>
  <si>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</si>
  <si>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</si>
  <si>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</si>
  <si>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</si>
  <si>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</si>
  <si>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</si>
  <si>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</si>
  <si>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</si>
  <si>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</si>
  <si>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</si>
  <si>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</si>
  <si>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</si>
  <si>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</si>
  <si>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</si>
  <si>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</si>
  <si>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</si>
  <si>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</si>
  <si>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</si>
  <si>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</si>
  <si>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</si>
  <si>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</si>
  <si>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</si>
  <si>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</si>
  <si>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</si>
  <si>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</si>
  <si>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</si>
  <si>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</si>
  <si>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</si>
  <si>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</si>
  <si>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</si>
  <si>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</si>
  <si>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</si>
  <si>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</si>
  <si>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</si>
  <si>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</si>
  <si>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</si>
  <si>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</si>
  <si>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</si>
  <si>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</si>
  <si>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</si>
  <si>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</si>
  <si>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</si>
  <si>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</si>
  <si>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</si>
  <si>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</si>
  <si>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</si>
  <si>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</si>
  <si>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</si>
  <si>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</si>
  <si>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</si>
  <si>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</si>
  <si>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</si>
  <si>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</si>
  <si>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</si>
  <si>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</si>
  <si>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</si>
  <si>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</si>
  <si>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</si>
  <si>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</si>
  <si>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</si>
  <si>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</si>
  <si>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</si>
  <si>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</si>
  <si>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</si>
  <si>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</si>
  <si>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</si>
  <si>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</si>
  <si>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</si>
  <si>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</si>
  <si>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</si>
  <si>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</si>
  <si>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</si>
  <si>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</si>
  <si>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</si>
  <si>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</si>
  <si>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</si>
  <si>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</si>
  <si>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</si>
  <si>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</si>
  <si>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</si>
  <si>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</si>
  <si>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</si>
  <si>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</si>
  <si>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</si>
  <si>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</si>
  <si>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</si>
  <si>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</si>
  <si>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</si>
  <si>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</si>
  <si>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</si>
  <si>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</si>
  <si>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</si>
  <si>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</si>
  <si>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</si>
  <si>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</si>
  <si>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</si>
  <si>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</si>
  <si>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</si>
  <si>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</si>
  <si>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</si>
  <si>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</si>
  <si>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</si>
  <si>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</si>
  <si>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</si>
  <si>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</si>
  <si>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</si>
  <si>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</si>
  <si>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</si>
  <si>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</si>
  <si>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</si>
  <si>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</si>
  <si>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</si>
  <si>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</si>
  <si>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</si>
  <si>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</si>
  <si>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</si>
  <si>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</si>
  <si>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</si>
  <si>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</si>
  <si>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</si>
  <si>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</si>
  <si>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</si>
  <si>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</si>
  <si>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</si>
  <si>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</si>
  <si>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</si>
  <si>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</si>
  <si>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</si>
  <si>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</si>
  <si>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</si>
  <si>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</si>
  <si>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</si>
  <si>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</si>
  <si>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</si>
  <si>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</si>
  <si>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</si>
  <si>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</si>
  <si>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</si>
  <si>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</si>
  <si>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</si>
  <si>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</si>
  <si>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</si>
  <si>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</si>
  <si>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</si>
  <si>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</si>
  <si>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</si>
  <si>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</si>
  <si>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</si>
  <si>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</si>
  <si>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</si>
  <si>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</si>
  <si>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</si>
  <si>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</si>
  <si>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</si>
  <si>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</si>
  <si>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</si>
  <si>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</si>
  <si>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</si>
  <si>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</si>
  <si>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</si>
  <si>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</si>
  <si>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</si>
  <si>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</si>
  <si>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</si>
  <si>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</si>
  <si>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</si>
  <si>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</si>
  <si>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</si>
  <si>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</si>
  <si>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</si>
  <si>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</si>
  <si>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</si>
  <si>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</si>
  <si>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</si>
  <si>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</si>
  <si>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</si>
  <si>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</si>
  <si>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</si>
  <si>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</si>
  <si>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</si>
  <si>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</si>
  <si>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</si>
  <si>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</si>
  <si>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</si>
  <si>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</si>
  <si>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</si>
  <si>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</si>
  <si>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</si>
  <si>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</si>
  <si>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</si>
  <si>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</si>
  <si>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</si>
  <si>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</si>
  <si>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</si>
  <si>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</si>
  <si>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</si>
  <si>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</si>
  <si>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</si>
  <si>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</si>
  <si>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</si>
  <si>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</si>
  <si>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</si>
  <si>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</si>
  <si>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</si>
  <si>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</si>
  <si>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</si>
  <si>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</si>
  <si>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</si>
  <si>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</si>
  <si>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</si>
  <si>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</si>
  <si>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</si>
  <si>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</si>
  <si>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</si>
  <si>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</si>
  <si>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</si>
  <si>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</si>
  <si>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</si>
  <si>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</si>
  <si>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</si>
  <si>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</si>
  <si>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</si>
  <si>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</si>
  <si>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</si>
  <si>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</si>
  <si>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</si>
  <si>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</si>
  <si>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</si>
  <si>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</si>
  <si>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</si>
  <si>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</si>
  <si>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</si>
  <si>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</si>
  <si>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</si>
  <si>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</si>
  <si>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</si>
  <si>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</si>
  <si>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</si>
  <si>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</si>
  <si>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</si>
  <si>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</si>
  <si>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</si>
  <si>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</si>
  <si>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</si>
  <si>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</si>
  <si>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</si>
  <si>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</si>
  <si>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</si>
  <si>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</si>
  <si>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</si>
  <si>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</si>
  <si>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</si>
  <si>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</si>
  <si>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</si>
  <si>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</si>
  <si>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</si>
  <si>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</si>
  <si>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</si>
  <si>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</si>
  <si>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</si>
  <si>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</si>
  <si>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</si>
  <si>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</si>
  <si>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</si>
  <si>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</si>
  <si>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</si>
  <si>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</si>
  <si>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</si>
  <si>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</si>
  <si>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</si>
  <si>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</si>
  <si>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</si>
  <si>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</si>
  <si>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</si>
  <si>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</si>
  <si>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</si>
  <si>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</si>
  <si>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</si>
  <si>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</si>
  <si>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</si>
  <si>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</si>
  <si>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</si>
  <si>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</si>
  <si>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</si>
  <si>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</si>
  <si>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</si>
  <si>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</si>
  <si>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</si>
  <si>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</si>
  <si>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</si>
  <si>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</si>
  <si>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</si>
  <si>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</si>
  <si>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</si>
  <si>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</si>
  <si>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</si>
  <si>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</si>
  <si>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</si>
  <si>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</si>
  <si>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</si>
  <si>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</si>
  <si>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</si>
  <si>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</si>
  <si>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</si>
  <si>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</si>
  <si>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</si>
  <si>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</si>
  <si>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</si>
  <si>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</si>
  <si>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</si>
  <si>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</si>
  <si>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</si>
  <si>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</si>
  <si>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</si>
  <si>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</si>
  <si>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</si>
  <si>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</si>
  <si>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</si>
  <si>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</si>
  <si>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</si>
  <si>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</si>
  <si>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</si>
  <si>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</si>
  <si>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</si>
  <si>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</si>
  <si>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</si>
  <si>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</si>
  <si>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</si>
  <si>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</si>
  <si>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</si>
  <si>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</si>
  <si>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</si>
  <si>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</si>
  <si>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</si>
  <si>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</si>
  <si>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</si>
  <si>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</si>
  <si>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</si>
  <si>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</si>
  <si>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</si>
  <si>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</si>
  <si>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</si>
  <si>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</si>
  <si>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</si>
  <si>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</si>
  <si>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</si>
  <si>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</si>
  <si>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</si>
  <si>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</si>
  <si>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</si>
  <si>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</si>
  <si>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</si>
  <si>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</si>
  <si>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</si>
  <si>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</si>
  <si>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</si>
  <si>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</si>
  <si>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</si>
  <si>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</si>
  <si>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</si>
  <si>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</si>
  <si>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</si>
  <si>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</si>
  <si>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</si>
  <si>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</si>
  <si>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</si>
  <si>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</si>
  <si>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</si>
  <si>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</si>
  <si>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</si>
  <si>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</si>
  <si>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</si>
  <si>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</si>
  <si>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</si>
  <si>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</si>
  <si>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</si>
  <si>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</si>
  <si>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</si>
  <si>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</si>
  <si>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</si>
  <si>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</si>
  <si>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</si>
  <si>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</si>
  <si>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</si>
  <si>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</si>
  <si>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</si>
  <si>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</si>
  <si>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</si>
  <si>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</si>
  <si>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</si>
  <si>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</si>
  <si>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</si>
  <si>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</si>
  <si>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</si>
  <si>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</si>
  <si>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</si>
  <si>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</si>
  <si>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</si>
  <si>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</si>
  <si>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</si>
  <si>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</si>
  <si>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</si>
  <si>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</si>
  <si>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</si>
  <si>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</si>
  <si>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</si>
  <si>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</si>
  <si>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</si>
  <si>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</si>
  <si>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</si>
  <si>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</si>
  <si>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</si>
  <si>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</si>
  <si>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</si>
  <si>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</si>
  <si>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</si>
  <si>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</si>
  <si>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</si>
  <si>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</si>
  <si>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</si>
  <si>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</si>
  <si>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</si>
  <si>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</si>
  <si>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</si>
  <si>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</si>
  <si>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</si>
  <si>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</si>
  <si>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</si>
  <si>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</si>
  <si>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</si>
  <si>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</si>
  <si>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</si>
  <si>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</si>
  <si>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</si>
  <si>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</si>
  <si>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</si>
  <si>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</si>
  <si>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</si>
  <si>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</si>
  <si>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</si>
  <si>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</si>
  <si>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</si>
  <si>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</si>
  <si>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</si>
  <si>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</si>
  <si>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</si>
  <si>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</si>
  <si>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</si>
  <si>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</si>
  <si>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</si>
  <si>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</si>
  <si>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</si>
  <si>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</si>
  <si>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</si>
  <si>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</si>
  <si>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</si>
  <si>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</si>
  <si>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</si>
  <si>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</si>
  <si>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</si>
  <si>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</si>
  <si>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</si>
  <si>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</si>
  <si>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</si>
  <si>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</si>
  <si>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</si>
  <si>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</si>
  <si>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</si>
  <si>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</si>
  <si>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</si>
  <si>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</si>
  <si>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</si>
  <si>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</si>
  <si>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</si>
  <si>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</si>
  <si>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</si>
  <si>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</si>
  <si>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</si>
  <si>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</si>
  <si>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</si>
  <si>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</si>
  <si>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</si>
  <si>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</si>
  <si>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</si>
  <si>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</si>
  <si>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</si>
  <si>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</si>
  <si>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</si>
  <si>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</si>
  <si>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</si>
  <si>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</si>
  <si>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</si>
  <si>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</si>
  <si>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</si>
  <si>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</si>
  <si>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</si>
  <si>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</si>
  <si>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</si>
  <si>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</si>
  <si>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</si>
  <si>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</si>
  <si>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</si>
  <si>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</si>
  <si>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</si>
  <si>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</si>
  <si>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</si>
  <si>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</si>
  <si>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</si>
  <si>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</si>
  <si>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</si>
  <si>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</si>
  <si>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</si>
  <si>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</si>
  <si>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</si>
  <si>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</si>
  <si>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</si>
  <si>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</si>
  <si>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</si>
  <si>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</si>
  <si>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</si>
  <si>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</si>
  <si>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</si>
  <si>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</si>
  <si>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</si>
  <si>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</si>
  <si>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</si>
  <si>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</si>
  <si>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</si>
  <si>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</si>
  <si>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</si>
  <si>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</si>
  <si>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</si>
  <si>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</si>
  <si>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</si>
  <si>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</si>
  <si>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</si>
  <si>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</si>
  <si>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</si>
  <si>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</si>
  <si>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</si>
  <si>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</si>
  <si>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</si>
  <si>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</si>
  <si>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</si>
  <si>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</si>
  <si>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</si>
  <si>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</si>
  <si>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</si>
  <si>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</si>
  <si>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</si>
  <si>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</si>
  <si>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</si>
  <si>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</si>
  <si>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</si>
  <si>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</si>
  <si>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</si>
  <si>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</si>
  <si>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</si>
  <si>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</si>
  <si>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</si>
  <si>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</si>
  <si>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</si>
  <si>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</si>
  <si>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</si>
  <si>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</si>
  <si>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</si>
  <si>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</si>
  <si>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</si>
  <si>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</si>
  <si>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</si>
  <si>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</si>
  <si>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</si>
  <si>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</si>
  <si>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</si>
  <si>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</si>
  <si>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</si>
  <si>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</si>
  <si>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</si>
  <si>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</si>
  <si>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</si>
  <si>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</si>
  <si>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</si>
  <si>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</si>
  <si>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</si>
  <si>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</si>
  <si>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</si>
  <si>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</si>
  <si>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</si>
  <si>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</si>
  <si>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</si>
  <si>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</si>
  <si>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</si>
  <si>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</si>
  <si>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</si>
  <si>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</si>
  <si>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</si>
  <si>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</si>
  <si>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</si>
  <si>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</si>
  <si>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</si>
  <si>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</si>
  <si>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</si>
  <si>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</si>
  <si>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</si>
  <si>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</si>
  <si>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</si>
  <si>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</si>
  <si>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</si>
  <si>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</si>
  <si>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</si>
  <si>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</si>
  <si>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</si>
  <si>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</si>
  <si>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</si>
  <si>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</si>
  <si>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</si>
  <si>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</si>
  <si>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</si>
  <si>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</si>
  <si>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</si>
  <si>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</si>
  <si>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</si>
  <si>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</si>
  <si>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</si>
  <si>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</si>
  <si>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</si>
  <si>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</si>
  <si>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</si>
  <si>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</si>
  <si>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</si>
  <si>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</si>
  <si>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</si>
  <si>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</si>
  <si>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</si>
  <si>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</si>
  <si>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</si>
  <si>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</si>
  <si>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</si>
  <si>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</si>
  <si>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</si>
  <si>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</si>
  <si>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</si>
  <si>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</si>
  <si>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</si>
  <si>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</si>
  <si>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</si>
  <si>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</si>
  <si>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</si>
  <si>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</si>
  <si>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</si>
  <si>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</si>
  <si>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</si>
  <si>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</si>
  <si>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</si>
  <si>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</si>
  <si>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</si>
  <si>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</si>
  <si>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</si>
  <si>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</si>
  <si>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</si>
  <si>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</si>
  <si>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</si>
  <si>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</si>
  <si>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</si>
  <si>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</si>
  <si>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</si>
  <si>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</si>
  <si>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</si>
  <si>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</si>
  <si>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</si>
  <si>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</si>
  <si>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</si>
  <si>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</si>
  <si>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</si>
  <si>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</si>
  <si>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</si>
  <si>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</si>
  <si>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</si>
  <si>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</si>
  <si>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</si>
  <si>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</si>
  <si>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</si>
  <si>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</si>
  <si>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</si>
  <si>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</si>
  <si>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</si>
  <si>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</si>
  <si>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</si>
  <si>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</si>
  <si>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</si>
  <si>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</si>
  <si>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</si>
  <si>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</si>
  <si>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</si>
  <si>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</si>
  <si>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</si>
  <si>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</si>
  <si>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</si>
  <si>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</si>
  <si>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</si>
  <si>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</si>
  <si>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</si>
  <si>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</si>
  <si>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</si>
  <si>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</si>
  <si>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</si>
  <si>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</si>
  <si>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</si>
  <si>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</si>
  <si>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</si>
  <si>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</si>
  <si>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</si>
  <si>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</si>
  <si>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</si>
  <si>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</si>
  <si>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</si>
  <si>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</si>
  <si>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</si>
  <si>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</si>
  <si>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</si>
  <si>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</si>
  <si>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</si>
  <si>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</si>
  <si>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</si>
  <si>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</si>
  <si>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</si>
  <si>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</si>
  <si>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</si>
  <si>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</si>
  <si>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</si>
  <si>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</si>
  <si>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</si>
  <si>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</si>
  <si>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</si>
  <si>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</si>
  <si>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</si>
  <si>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</si>
  <si>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</si>
  <si>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</si>
  <si>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</si>
  <si>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</si>
  <si>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</si>
  <si>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</si>
  <si>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</si>
  <si>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</si>
  <si>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</si>
  <si>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</si>
  <si>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</si>
  <si>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</si>
  <si>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</si>
  <si>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</si>
  <si>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</si>
  <si>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</si>
  <si>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</si>
  <si>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</si>
  <si>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</si>
  <si>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</si>
  <si>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</si>
  <si>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</si>
  <si>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</si>
  <si>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</si>
  <si>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</si>
  <si>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</si>
  <si>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</si>
  <si>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</si>
  <si>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</si>
  <si>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</si>
  <si>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</si>
  <si>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</si>
  <si>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</si>
  <si>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</si>
  <si>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</si>
  <si>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</si>
  <si>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</si>
  <si>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</si>
  <si>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</si>
  <si>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</si>
  <si>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</si>
  <si>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</si>
  <si>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</si>
  <si>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</si>
  <si>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</si>
  <si>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</si>
  <si>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</si>
  <si>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</si>
  <si>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</si>
  <si>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</si>
  <si>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</si>
  <si>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</si>
  <si>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</si>
  <si>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</si>
  <si>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</si>
  <si>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</si>
  <si>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</si>
  <si>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</si>
  <si>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</si>
  <si>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</si>
  <si>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</si>
  <si>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</si>
  <si>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</si>
  <si>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</si>
  <si>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</si>
  <si>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</si>
  <si>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</si>
  <si>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</si>
  <si>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</si>
  <si>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</si>
  <si>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</si>
  <si>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</si>
  <si>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</si>
  <si>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</si>
  <si>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</si>
  <si>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</si>
  <si>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</si>
  <si>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</si>
  <si>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</si>
  <si>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</si>
  <si>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</si>
  <si>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</si>
  <si>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</si>
  <si>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</si>
  <si>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</si>
  <si>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</si>
  <si>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</si>
  <si>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</si>
  <si>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</si>
  <si>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</si>
  <si>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</si>
  <si>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</si>
  <si>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</si>
  <si>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</si>
  <si>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</si>
  <si>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</si>
  <si>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</si>
  <si>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</si>
  <si>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</si>
  <si>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</si>
  <si>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</si>
  <si>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</si>
  <si>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</si>
  <si>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</si>
  <si>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</si>
  <si>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</si>
  <si>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</si>
  <si>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</si>
  <si>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</si>
  <si>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</si>
  <si>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</si>
  <si>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</si>
  <si>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</si>
  <si>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</si>
  <si>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</si>
  <si>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</si>
  <si>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</si>
  <si>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</si>
  <si>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</si>
  <si>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</si>
  <si>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</si>
  <si>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</si>
  <si>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</si>
  <si>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</si>
  <si>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</si>
  <si>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</si>
  <si>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</si>
  <si>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</si>
  <si>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</si>
  <si>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</si>
  <si>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</si>
  <si>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</si>
  <si>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</si>
  <si>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</si>
  <si>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</si>
  <si>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</si>
  <si>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</si>
  <si>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</si>
  <si>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</si>
  <si>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</si>
  <si>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</si>
  <si>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</si>
  <si>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</si>
  <si>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</si>
  <si>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</si>
  <si>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</si>
  <si>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</si>
  <si>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</si>
  <si>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</si>
  <si>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</si>
  <si>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</si>
  <si>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</si>
  <si>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</si>
  <si>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</si>
  <si>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</si>
  <si>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</si>
  <si>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</si>
  <si>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</si>
  <si>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</si>
  <si>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</si>
  <si>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</si>
  <si>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</si>
  <si>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</si>
  <si>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</si>
  <si>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</si>
  <si>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</si>
  <si>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</si>
  <si>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</si>
  <si>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</si>
  <si>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</si>
  <si>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</si>
  <si>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</si>
  <si>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</si>
  <si>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</si>
  <si>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</si>
  <si>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</si>
  <si>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</si>
  <si>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</si>
  <si>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</si>
  <si>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</si>
  <si>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</si>
  <si>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</si>
  <si>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</si>
  <si>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</si>
  <si>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</si>
  <si>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</si>
  <si>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</si>
  <si>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</si>
  <si>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</si>
  <si>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</si>
  <si>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</si>
  <si>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</si>
  <si>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</si>
  <si>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</si>
  <si>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</si>
  <si>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</si>
  <si>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</si>
  <si>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</si>
  <si>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</si>
  <si>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</si>
  <si>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</si>
  <si>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</si>
  <si>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</si>
  <si>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</si>
  <si>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</si>
  <si>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</si>
  <si>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</si>
  <si>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</si>
  <si>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</si>
  <si>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</si>
  <si>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</si>
  <si>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</si>
  <si>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</si>
  <si>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</si>
  <si>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</si>
  <si>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</si>
  <si>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</si>
  <si>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</si>
  <si>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</si>
  <si>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</si>
  <si>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</si>
  <si>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</si>
  <si>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</si>
  <si>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</si>
  <si>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</si>
  <si>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</si>
  <si>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</si>
  <si>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</si>
  <si>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</si>
  <si>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</si>
  <si>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</si>
  <si>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</si>
  <si>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</si>
  <si>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</si>
  <si>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</si>
  <si>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</si>
  <si>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</si>
  <si>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</si>
  <si>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</si>
  <si>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</si>
  <si>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</si>
  <si>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</si>
  <si>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</si>
  <si>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</si>
  <si>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</si>
  <si>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</si>
  <si>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</si>
  <si>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</si>
  <si>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</si>
  <si>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</si>
  <si>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</si>
  <si>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</si>
  <si>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</si>
  <si>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</si>
  <si>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</si>
  <si>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</si>
  <si>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</si>
  <si>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</si>
  <si>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</si>
  <si>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</si>
  <si>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</si>
  <si>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</si>
  <si>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</si>
  <si>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</si>
  <si>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</si>
  <si>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</si>
  <si>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</si>
  <si>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</si>
  <si>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</si>
  <si>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</si>
  <si>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</si>
  <si>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</si>
  <si>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</si>
  <si>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</si>
  <si>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</si>
  <si>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</si>
  <si>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</si>
  <si>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</si>
  <si>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</si>
  <si>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</si>
  <si>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</si>
  <si>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</si>
  <si>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</si>
  <si>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</si>
  <si>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</si>
  <si>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</si>
  <si>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</si>
  <si>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</si>
  <si>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</si>
  <si>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</si>
  <si>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</si>
  <si>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</si>
  <si>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</si>
  <si>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</si>
  <si>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</si>
  <si>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</si>
  <si>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</si>
  <si>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</si>
  <si>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</si>
  <si>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</si>
  <si>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</si>
  <si>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</si>
  <si>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</si>
  <si>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</si>
  <si>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</si>
  <si>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</si>
  <si>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</si>
  <si>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</si>
  <si>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</si>
  <si>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</si>
  <si>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</si>
  <si>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</si>
  <si>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</si>
  <si>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</si>
  <si>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</si>
  <si>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</si>
  <si>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</si>
  <si>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</si>
  <si>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</si>
  <si>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</si>
  <si>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</si>
  <si>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</si>
  <si>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</si>
  <si>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</si>
  <si>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</si>
  <si>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</si>
  <si>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</si>
  <si>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</si>
  <si>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</si>
  <si>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</si>
  <si>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</si>
  <si>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</si>
  <si>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</si>
  <si>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</si>
  <si>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</si>
  <si>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</si>
  <si>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</si>
  <si>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</si>
  <si>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</si>
  <si>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</si>
  <si>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</si>
  <si>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</si>
  <si>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</si>
  <si>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</si>
  <si>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</si>
  <si>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</si>
  <si>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</si>
  <si>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</si>
  <si>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</si>
  <si>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</si>
  <si>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</si>
  <si>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</si>
  <si>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</si>
  <si>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</si>
  <si>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</si>
  <si>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</si>
  <si>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</si>
  <si>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</si>
  <si>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</si>
  <si>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</si>
  <si>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</si>
  <si>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</si>
  <si>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</si>
  <si>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</si>
  <si>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</si>
  <si>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</si>
  <si>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</si>
  <si>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</si>
  <si>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</si>
  <si>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</si>
  <si>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</si>
  <si>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</si>
  <si>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</si>
  <si>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</si>
  <si>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</si>
  <si>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</si>
  <si>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</si>
  <si>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</si>
  <si>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</si>
  <si>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</si>
  <si>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</si>
  <si>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</si>
  <si>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</si>
  <si>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</si>
  <si>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</si>
  <si>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</si>
  <si>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</si>
  <si>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</si>
  <si>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</si>
  <si>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</si>
  <si>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</si>
  <si>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</si>
  <si>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</si>
  <si>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</si>
  <si>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</si>
  <si>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</si>
  <si>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</si>
  <si>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</si>
  <si>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</si>
  <si>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</si>
  <si>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</si>
  <si>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</si>
  <si>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</si>
  <si>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</si>
  <si>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</si>
  <si>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</si>
  <si>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</si>
  <si>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</si>
  <si>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</si>
  <si>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</si>
  <si>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</si>
  <si>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</si>
  <si>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</si>
  <si>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</si>
  <si>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</si>
  <si>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</si>
  <si>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</si>
  <si>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</si>
  <si>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</si>
  <si>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</si>
  <si>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</si>
  <si>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</si>
  <si>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</si>
  <si>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</si>
  <si>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</si>
  <si>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</si>
  <si>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</si>
  <si>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</si>
  <si>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</si>
  <si>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</si>
  <si>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</si>
  <si>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</si>
  <si>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</si>
  <si>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</si>
  <si>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</si>
  <si>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</si>
  <si>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</si>
  <si>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</si>
  <si>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</si>
  <si>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</si>
  <si>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</si>
  <si>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</si>
  <si>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</si>
  <si>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</si>
  <si>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</si>
  <si>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</si>
  <si>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</si>
  <si>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</si>
  <si>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</si>
  <si>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</si>
  <si>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</si>
  <si>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</si>
  <si>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</si>
  <si>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</si>
  <si>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</si>
  <si>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</si>
  <si>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</si>
  <si>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</si>
  <si>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</si>
  <si>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</si>
  <si>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</si>
  <si>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</si>
  <si>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</si>
  <si>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</si>
  <si>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</si>
  <si>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</si>
  <si>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</si>
  <si>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</si>
  <si>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</si>
  <si>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</si>
  <si>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</si>
  <si>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</si>
  <si>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</si>
  <si>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</si>
  <si>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</si>
  <si>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</si>
  <si>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</si>
  <si>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</si>
  <si>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</si>
  <si>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</si>
  <si>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</si>
  <si>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</si>
  <si>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</si>
  <si>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</si>
  <si>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</si>
  <si>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</si>
  <si>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</si>
  <si>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</si>
  <si>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</si>
  <si>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</si>
  <si>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</si>
  <si>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</si>
  <si>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</si>
  <si>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</si>
  <si>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</si>
  <si>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</si>
  <si>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</si>
  <si>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</si>
  <si>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</si>
  <si>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</si>
  <si>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</si>
  <si>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</si>
  <si>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</si>
  <si>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</si>
  <si>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</si>
  <si>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</si>
  <si>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</si>
  <si>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</si>
  <si>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</si>
  <si>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</si>
  <si>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</si>
  <si>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</si>
  <si>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</si>
  <si>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</si>
  <si>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</si>
  <si>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</si>
  <si>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</si>
  <si>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</si>
  <si>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</si>
  <si>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</si>
  <si>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</si>
  <si>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</si>
  <si>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</si>
  <si>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</si>
  <si>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</si>
  <si>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</si>
  <si>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</si>
  <si>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</si>
  <si>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</si>
  <si>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</si>
  <si>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</si>
  <si>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</si>
  <si>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</si>
  <si>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</si>
  <si>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</si>
  <si>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</si>
  <si>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</si>
  <si>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</si>
  <si>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</si>
  <si>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</si>
  <si>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</si>
  <si>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</si>
  <si>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</si>
  <si>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</si>
  <si>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</si>
  <si>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</si>
  <si>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</si>
  <si>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</si>
  <si>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</si>
  <si>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</si>
  <si>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</si>
  <si>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</si>
  <si>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</si>
  <si>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</si>
  <si>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</si>
  <si>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</si>
  <si>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</si>
  <si>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</si>
  <si>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</si>
  <si>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</si>
  <si>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</si>
  <si>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</si>
  <si>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</si>
  <si>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</si>
  <si>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</si>
  <si>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</si>
  <si>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</si>
  <si>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</si>
  <si>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</si>
  <si>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</si>
  <si>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</si>
  <si>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</si>
  <si>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</si>
  <si>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</si>
  <si>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</si>
  <si>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</si>
  <si>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</si>
  <si>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</si>
  <si>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</si>
  <si>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</si>
  <si>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</si>
  <si>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</si>
  <si>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</si>
  <si>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</si>
  <si>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</si>
  <si>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</si>
  <si>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</si>
  <si>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</si>
  <si>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</si>
  <si>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</si>
  <si>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</si>
  <si>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</si>
  <si>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</si>
  <si>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</si>
  <si>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</si>
  <si>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</si>
  <si>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</si>
  <si>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</si>
  <si>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</si>
  <si>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</si>
  <si>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</si>
  <si>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</si>
  <si>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</si>
  <si>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</si>
  <si>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</si>
  <si>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</si>
  <si>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</si>
  <si>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</si>
  <si>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</si>
  <si>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</si>
  <si>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</si>
  <si>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</si>
  <si>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</si>
  <si>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</si>
  <si>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</si>
  <si>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</si>
  <si>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</si>
  <si>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</si>
  <si>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</si>
  <si>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</si>
  <si>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</si>
  <si>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</si>
  <si>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</si>
  <si>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</si>
  <si>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</si>
  <si>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</si>
  <si>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</si>
  <si>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</si>
  <si>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</si>
  <si>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</si>
  <si>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</si>
  <si>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</si>
  <si>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</si>
  <si>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</si>
  <si>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</si>
  <si>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</si>
  <si>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</si>
  <si>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</si>
  <si>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</si>
  <si>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</si>
  <si>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</si>
  <si>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</si>
  <si>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</si>
  <si>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</si>
  <si>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</si>
  <si>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</si>
  <si>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</si>
  <si>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</si>
  <si>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</si>
  <si>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</si>
  <si>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</si>
  <si>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</si>
  <si>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</si>
  <si>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</si>
  <si>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</si>
  <si>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</si>
  <si>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</si>
  <si>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</si>
  <si>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</si>
  <si>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</si>
  <si>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</si>
  <si>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</si>
  <si>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</si>
  <si>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</si>
  <si>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</si>
  <si>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</si>
  <si>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</si>
  <si>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</si>
  <si>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</si>
  <si>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</si>
  <si>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</si>
  <si>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</si>
  <si>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</si>
  <si>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</si>
  <si>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</si>
  <si>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</si>
  <si>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</si>
  <si>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</si>
  <si>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</si>
  <si>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</si>
  <si>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</si>
  <si>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</si>
  <si>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</si>
  <si>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</si>
  <si>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</si>
  <si>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</si>
  <si>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</si>
  <si>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</si>
  <si>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</si>
  <si>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</si>
  <si>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</si>
  <si>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</si>
  <si>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</si>
  <si>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</si>
  <si>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</si>
  <si>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</si>
  <si>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</si>
  <si>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</si>
  <si>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</si>
  <si>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</si>
  <si>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</si>
  <si>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</si>
  <si>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</si>
  <si>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</si>
  <si>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</si>
  <si>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</si>
  <si>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</si>
  <si>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</si>
  <si>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</si>
  <si>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</si>
  <si>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</si>
  <si>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</si>
  <si>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</si>
  <si>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</si>
  <si>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</si>
  <si>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</si>
  <si>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</si>
  <si>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</si>
  <si>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</si>
  <si>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</si>
  <si>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</si>
  <si>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</si>
  <si>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</si>
  <si>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</si>
  <si>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</si>
  <si>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</si>
  <si>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</si>
  <si>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</si>
  <si>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</si>
  <si>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</si>
  <si>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</si>
  <si>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</si>
  <si>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</si>
  <si>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</si>
  <si>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</si>
  <si>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</si>
  <si>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</si>
  <si>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</si>
  <si>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</si>
  <si>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</si>
  <si>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</si>
  <si>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</si>
  <si>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</si>
  <si>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</si>
  <si>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</si>
  <si>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</si>
  <si>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</si>
  <si>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</si>
  <si>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</si>
  <si>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</si>
  <si>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</si>
  <si>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</si>
  <si>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</si>
  <si>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</si>
  <si>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</si>
  <si>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</si>
  <si>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</si>
  <si>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</si>
  <si>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</si>
  <si>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</si>
  <si>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</si>
  <si>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</si>
  <si>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</si>
  <si>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</si>
  <si>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</si>
  <si>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</si>
  <si>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</si>
  <si>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</si>
  <si>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</si>
  <si>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</si>
  <si>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</si>
  <si>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</si>
  <si>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</si>
  <si>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</si>
  <si>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</si>
  <si>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</si>
  <si>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</si>
  <si>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</si>
  <si>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</si>
  <si>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</si>
  <si>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</si>
  <si>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</si>
  <si>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</si>
  <si>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</si>
  <si>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</si>
  <si>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</si>
  <si>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</si>
  <si>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</si>
  <si>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</si>
  <si>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</si>
  <si>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</si>
  <si>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</si>
  <si>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</si>
  <si>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</si>
  <si>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</si>
  <si>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</si>
  <si>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</si>
  <si>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</si>
  <si>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</si>
  <si>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</si>
  <si>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</si>
  <si>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</si>
  <si>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</si>
  <si>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</si>
  <si>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</si>
  <si>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</si>
  <si>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</si>
  <si>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</si>
  <si>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</si>
  <si>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</si>
  <si>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</si>
  <si>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</si>
  <si>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</si>
  <si>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</si>
  <si>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</si>
  <si>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</si>
  <si>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</si>
  <si>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</si>
  <si>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</si>
  <si>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</si>
  <si>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</si>
  <si>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</si>
  <si>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</si>
  <si>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</si>
  <si>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</si>
  <si>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</si>
  <si>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</si>
  <si>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</si>
  <si>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</si>
  <si>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</si>
  <si>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</si>
  <si>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</si>
  <si>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</si>
  <si>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</si>
  <si>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</si>
  <si>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</si>
  <si>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</si>
  <si>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</si>
  <si>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</si>
  <si>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</si>
  <si>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</si>
  <si>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</si>
  <si>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</si>
  <si>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</si>
  <si>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</si>
  <si>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</si>
  <si>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</si>
  <si>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</si>
  <si>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</si>
  <si>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</si>
  <si>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</si>
  <si>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</si>
  <si>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</si>
  <si>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</si>
  <si>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</si>
  <si>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</si>
  <si>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</si>
  <si>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</si>
  <si>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</si>
  <si>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</si>
  <si>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</si>
  <si>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</si>
  <si>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</si>
  <si>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</si>
  <si>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</si>
  <si>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</si>
  <si>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</si>
  <si>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</si>
  <si>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</si>
  <si>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</si>
  <si>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</si>
  <si>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</si>
  <si>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</si>
  <si>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</si>
  <si>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</si>
  <si>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</si>
  <si>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</si>
  <si>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</si>
  <si>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</si>
  <si>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</si>
  <si>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</si>
  <si>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</si>
  <si>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</si>
  <si>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</si>
  <si>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</si>
  <si>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</si>
  <si>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</si>
  <si>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</si>
  <si>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</si>
  <si>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</si>
  <si>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</si>
  <si>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</si>
  <si>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</si>
  <si>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</si>
  <si>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</si>
  <si>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</si>
  <si>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</si>
  <si>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</si>
  <si>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</si>
  <si>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</si>
  <si>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</si>
  <si>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</si>
  <si>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</si>
  <si>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</si>
  <si>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</si>
  <si>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</si>
  <si>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</si>
  <si>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</si>
  <si>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</si>
  <si>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</si>
  <si>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</si>
  <si>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</si>
  <si>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</si>
  <si>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</si>
  <si>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</si>
  <si>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</si>
  <si>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</si>
  <si>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</si>
  <si>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</si>
  <si>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</si>
  <si>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</si>
  <si>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</si>
  <si>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</si>
  <si>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</si>
  <si>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</si>
  <si>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</si>
  <si>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</si>
  <si>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</si>
  <si>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</si>
  <si>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</si>
  <si>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</si>
  <si>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</si>
  <si>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</si>
  <si>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</si>
  <si>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</si>
  <si>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</si>
  <si>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</si>
  <si>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</si>
  <si>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</si>
  <si>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</si>
  <si>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</si>
  <si>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</si>
  <si>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</si>
  <si>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</si>
  <si>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</si>
  <si>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</si>
  <si>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</si>
  <si>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</si>
  <si>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</si>
  <si>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</si>
  <si>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</si>
  <si>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</si>
  <si>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</si>
  <si>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</si>
  <si>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</si>
  <si>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</si>
  <si>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</si>
  <si>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</si>
  <si>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</si>
  <si>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</si>
  <si>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</si>
  <si>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</si>
  <si>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</si>
  <si>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</si>
  <si>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</si>
  <si>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</si>
  <si>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</si>
  <si>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</si>
  <si>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</si>
  <si>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</si>
  <si>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</si>
  <si>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</si>
  <si>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</si>
  <si>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</si>
  <si>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</si>
  <si>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</si>
  <si>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</si>
  <si>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</si>
  <si>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</si>
  <si>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</si>
  <si>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</si>
  <si>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</si>
  <si>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</si>
  <si>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</si>
  <si>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</si>
  <si>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</si>
  <si>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</si>
  <si>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</si>
  <si>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</si>
  <si>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</si>
  <si>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</si>
  <si>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</si>
  <si>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</si>
  <si>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</si>
  <si>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</si>
  <si>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</si>
  <si>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</si>
  <si>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</si>
  <si>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</si>
  <si>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</si>
  <si>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</si>
  <si>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</si>
  <si>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</si>
  <si>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</si>
  <si>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</si>
  <si>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</si>
  <si>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</si>
  <si>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</si>
  <si>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</si>
  <si>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</si>
  <si>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</si>
  <si>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</si>
  <si>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</si>
  <si>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</si>
  <si>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</si>
  <si>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</si>
  <si>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</si>
  <si>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</si>
  <si>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</si>
  <si>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</si>
  <si>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</si>
  <si>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</si>
  <si>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</si>
  <si>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</si>
  <si>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</si>
  <si>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</si>
  <si>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</si>
  <si>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</si>
  <si>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</si>
  <si>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</si>
  <si>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</si>
  <si>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</si>
  <si>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</si>
  <si>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</si>
  <si>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</si>
  <si>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</si>
  <si>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</si>
  <si>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</si>
  <si>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</si>
  <si>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</si>
  <si>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</si>
  <si>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</si>
  <si>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</si>
  <si>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</si>
  <si>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</si>
  <si>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</si>
  <si>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</si>
  <si>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</si>
  <si>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</si>
  <si>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</si>
  <si>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</si>
  <si>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</si>
  <si>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</si>
  <si>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</si>
  <si>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</si>
  <si>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</si>
  <si>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</si>
  <si>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</si>
  <si>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</si>
  <si>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</si>
  <si>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</si>
  <si>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</si>
  <si>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</si>
  <si>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</si>
  <si>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</si>
  <si>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</si>
  <si>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</si>
  <si>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</si>
  <si>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</si>
  <si>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</si>
  <si>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</si>
  <si>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</si>
  <si>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</si>
  <si>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</si>
  <si>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</si>
  <si>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</si>
  <si>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</si>
  <si>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</si>
  <si>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</si>
  <si>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</si>
  <si>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</si>
  <si>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</si>
  <si>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</si>
  <si>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</si>
  <si>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</si>
  <si>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</si>
  <si>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</si>
  <si>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</si>
  <si>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</si>
  <si>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</si>
  <si>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</si>
  <si>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</si>
  <si>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</si>
  <si>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</si>
  <si>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</si>
  <si>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</si>
  <si>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</si>
  <si>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</si>
  <si>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</si>
  <si>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</si>
  <si>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</si>
  <si>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</si>
  <si>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</si>
  <si>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</si>
  <si>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</si>
  <si>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</si>
  <si>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</si>
  <si>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</si>
  <si>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</si>
  <si>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</si>
  <si>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</si>
  <si>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</si>
  <si>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</si>
  <si>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</si>
  <si>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</si>
  <si>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</si>
  <si>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</si>
  <si>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</si>
  <si>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</si>
  <si>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</si>
  <si>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</si>
  <si>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</si>
  <si>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</si>
  <si>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</si>
  <si>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</si>
  <si>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</si>
  <si>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</si>
  <si>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</si>
  <si>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</si>
  <si>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</si>
  <si>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</si>
  <si>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</si>
  <si>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</si>
  <si>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</si>
  <si>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</si>
  <si>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</si>
  <si>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</si>
  <si>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</si>
  <si>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</si>
  <si>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</si>
  <si>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</si>
  <si>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</si>
  <si>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</si>
  <si>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</si>
  <si>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</si>
  <si>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</si>
  <si>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</si>
  <si>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</si>
  <si>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</si>
  <si>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</si>
  <si>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</si>
  <si>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</si>
  <si>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</si>
  <si>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</si>
  <si>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</si>
  <si>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</si>
  <si>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</si>
  <si>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</si>
  <si>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</si>
  <si>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</si>
  <si>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</si>
  <si>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</si>
  <si>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</si>
  <si>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</si>
  <si>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</si>
  <si>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</si>
  <si>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</si>
  <si>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</si>
  <si>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</si>
  <si>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</si>
  <si>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</si>
  <si>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</si>
  <si>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</si>
  <si>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</si>
  <si>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</si>
  <si>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</si>
  <si>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</si>
  <si>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</si>
  <si>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</si>
  <si>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</si>
  <si>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</si>
  <si>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</si>
  <si>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</si>
  <si>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</si>
  <si>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</si>
  <si>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</si>
  <si>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</si>
  <si>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</si>
  <si>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</si>
  <si>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</si>
  <si>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</si>
  <si>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</si>
  <si>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</si>
  <si>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</si>
  <si>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</si>
  <si>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</si>
  <si>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</si>
  <si>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</si>
  <si>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</si>
  <si>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</si>
  <si>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</si>
  <si>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</si>
  <si>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</si>
  <si>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</si>
  <si>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</si>
  <si>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</si>
  <si>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</si>
  <si>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</si>
  <si>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</si>
  <si>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</si>
  <si>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</si>
  <si>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</si>
  <si>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</si>
  <si>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</si>
  <si>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</si>
  <si>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</si>
  <si>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</si>
  <si>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</si>
  <si>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</si>
  <si>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</si>
  <si>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</si>
  <si>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</si>
  <si>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</si>
  <si>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</si>
  <si>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</si>
  <si>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</si>
  <si>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</si>
  <si>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</si>
  <si>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</si>
  <si>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</si>
  <si>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</si>
  <si>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</si>
  <si>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</si>
  <si>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</si>
  <si>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</si>
  <si>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</si>
  <si>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</si>
  <si>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</si>
  <si>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</si>
  <si>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</si>
  <si>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</si>
  <si>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</si>
  <si>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</si>
  <si>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</si>
  <si>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</si>
  <si>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</si>
  <si>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</si>
  <si>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</si>
  <si>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</si>
  <si>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</si>
  <si>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</si>
  <si>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</si>
  <si>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</si>
  <si>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</si>
  <si>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</si>
  <si>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</si>
  <si>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</si>
  <si>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</si>
  <si>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</si>
  <si>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</si>
  <si>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</si>
  <si>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</si>
  <si>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</si>
  <si>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</si>
  <si>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</si>
  <si>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</si>
  <si>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</si>
  <si>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</si>
  <si>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</si>
  <si>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</si>
  <si>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</si>
  <si>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</si>
  <si>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</si>
  <si>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</si>
  <si>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</si>
  <si>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</si>
  <si>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</si>
  <si>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</si>
  <si>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</si>
  <si>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</si>
  <si>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</si>
  <si>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</si>
  <si>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</si>
  <si>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</si>
  <si>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</si>
  <si>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</si>
  <si>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</si>
  <si>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</si>
  <si>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</si>
  <si>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</si>
  <si>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</si>
  <si>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</si>
  <si>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</si>
  <si>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</si>
  <si>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</si>
  <si>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</si>
  <si>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</si>
  <si>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</si>
  <si>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</si>
  <si>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</si>
  <si>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</si>
  <si>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</si>
  <si>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</si>
  <si>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</si>
  <si>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</si>
  <si>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</si>
  <si>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</si>
  <si>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</si>
  <si>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</si>
  <si>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</si>
  <si>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</si>
  <si>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</si>
  <si>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</si>
  <si>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</si>
  <si>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</si>
  <si>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</si>
  <si>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</si>
  <si>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</si>
  <si>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</si>
  <si>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</si>
  <si>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</si>
  <si>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</si>
  <si>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</si>
  <si>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</si>
  <si>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</si>
  <si>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</si>
  <si>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</si>
  <si>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</si>
  <si>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</si>
  <si>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</si>
  <si>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</si>
  <si>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</si>
  <si>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</si>
  <si>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</si>
  <si>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</si>
  <si>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</si>
  <si>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</si>
  <si>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</si>
  <si>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</si>
  <si>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</si>
  <si>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</si>
  <si>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</si>
  <si>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</si>
  <si>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</si>
  <si>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</si>
  <si>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</si>
  <si>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</si>
  <si>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</si>
  <si>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</si>
  <si>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</si>
  <si>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</si>
  <si>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</si>
  <si>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</si>
  <si>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</si>
  <si>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</si>
  <si>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</si>
  <si>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</si>
  <si>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</si>
  <si>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</si>
  <si>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</si>
  <si>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</si>
  <si>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</si>
  <si>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</si>
  <si>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</si>
  <si>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</si>
  <si>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</si>
  <si>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</si>
  <si>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</si>
  <si>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</si>
  <si>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</si>
  <si>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</si>
  <si>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</si>
  <si>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</si>
  <si>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</si>
  <si>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</si>
  <si>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</si>
  <si>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</si>
  <si>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</si>
  <si>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</si>
  <si>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</si>
  <si>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</si>
  <si>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</si>
  <si>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</si>
  <si>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</si>
  <si>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</si>
  <si>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</si>
  <si>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</si>
  <si>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</si>
  <si>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</si>
  <si>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</si>
  <si>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</si>
  <si>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</si>
  <si>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</si>
  <si>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</si>
  <si>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</si>
  <si>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</si>
  <si>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</si>
  <si>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</si>
  <si>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</si>
  <si>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</si>
  <si>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</si>
  <si>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</si>
  <si>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</si>
  <si>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</si>
  <si>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</si>
  <si>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</si>
  <si>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</si>
  <si>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</si>
  <si>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</si>
  <si>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</si>
  <si>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</si>
  <si>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</si>
  <si>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</si>
  <si>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</si>
  <si>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</si>
  <si>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</si>
  <si>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</si>
  <si>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</si>
  <si>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</si>
  <si>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</si>
  <si>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</si>
  <si>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</si>
  <si>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</si>
  <si>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</si>
  <si>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</si>
  <si>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</si>
  <si>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</si>
  <si>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</si>
  <si>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</si>
  <si>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</si>
  <si>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</si>
  <si>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</si>
  <si>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</si>
  <si>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</si>
  <si>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</si>
  <si>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</si>
  <si>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</si>
  <si>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</si>
  <si>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</si>
  <si>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</si>
  <si>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</si>
  <si>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</si>
  <si>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</si>
  <si>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</si>
  <si>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</si>
  <si>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</si>
  <si>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</si>
  <si>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</si>
  <si>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</si>
  <si>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</si>
  <si>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</si>
  <si>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</si>
  <si>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</si>
  <si>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</si>
  <si>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</si>
  <si>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</si>
  <si>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</si>
  <si>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</si>
  <si>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</si>
  <si>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</si>
  <si>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</si>
  <si>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</si>
  <si>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</si>
  <si>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</si>
  <si>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</si>
  <si>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</si>
  <si>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</si>
  <si>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</si>
  <si>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</si>
  <si>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</si>
  <si>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</si>
  <si>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</si>
  <si>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</si>
  <si>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</si>
  <si>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</si>
  <si>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</si>
  <si>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</si>
  <si>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</si>
  <si>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</si>
  <si>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</si>
  <si>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</si>
  <si>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</si>
  <si>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</si>
  <si>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</si>
  <si>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</si>
  <si>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</si>
  <si>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</si>
  <si>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</si>
  <si>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</si>
  <si>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</si>
  <si>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</si>
  <si>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</si>
  <si>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</si>
  <si>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</si>
  <si>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</si>
  <si>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</si>
  <si>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</si>
  <si>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</si>
  <si>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</si>
  <si>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</si>
  <si>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</si>
  <si>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</si>
  <si>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</si>
  <si>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</si>
  <si>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</si>
  <si>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</si>
  <si>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</si>
  <si>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</si>
  <si>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</si>
  <si>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</si>
  <si>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</si>
  <si>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</si>
  <si>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</si>
  <si>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</si>
  <si>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</si>
  <si>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</si>
  <si>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</si>
  <si>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</si>
  <si>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</si>
  <si>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</si>
  <si>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</si>
  <si>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</si>
  <si>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</si>
  <si>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</si>
  <si>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</si>
  <si>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</si>
  <si>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</si>
  <si>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</si>
  <si>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</si>
  <si>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</si>
  <si>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</si>
  <si>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</si>
  <si>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</si>
  <si>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</si>
  <si>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</si>
  <si>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</si>
  <si>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</si>
  <si>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</si>
  <si>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</si>
  <si>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</si>
  <si>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</si>
  <si>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</si>
  <si>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</si>
  <si>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</si>
  <si>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</si>
  <si>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</si>
  <si>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</si>
  <si>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</si>
  <si>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</si>
  <si>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</si>
  <si>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</si>
  <si>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</si>
  <si>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</si>
  <si>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</si>
  <si>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</si>
  <si>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</si>
  <si>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</si>
  <si>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</si>
  <si>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</si>
  <si>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</si>
  <si>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</si>
  <si>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</si>
  <si>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</si>
  <si>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</si>
  <si>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</si>
  <si>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</si>
  <si>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</si>
  <si>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</si>
  <si>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</si>
  <si>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</si>
  <si>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</si>
  <si>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</si>
  <si>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</si>
  <si>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</si>
  <si>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</si>
  <si>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</si>
  <si>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</si>
  <si>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</si>
  <si>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</si>
  <si>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</si>
  <si>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</si>
  <si>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</si>
  <si>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</si>
  <si>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</si>
  <si>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</si>
  <si>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</si>
  <si>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</si>
  <si>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</si>
  <si>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</si>
  <si>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</si>
  <si>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</si>
  <si>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</si>
  <si>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</si>
  <si>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</si>
  <si>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</si>
  <si>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</si>
  <si>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</si>
  <si>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</si>
  <si>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</si>
  <si>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</si>
  <si>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</si>
  <si>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</si>
  <si>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</si>
  <si>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</si>
  <si>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</si>
  <si>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</si>
  <si>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</si>
  <si>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</si>
  <si>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</si>
  <si>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</si>
  <si>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</si>
  <si>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</si>
  <si>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</si>
  <si>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</si>
  <si>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</si>
  <si>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</si>
  <si>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</si>
  <si>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</si>
  <si>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</si>
  <si>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</si>
  <si>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</si>
  <si>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</si>
  <si>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</si>
  <si>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</si>
  <si>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</si>
  <si>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</si>
  <si>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</si>
  <si>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</si>
  <si>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</si>
  <si>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</si>
  <si>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</si>
  <si>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</si>
  <si>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</si>
  <si>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</si>
  <si>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</si>
  <si>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</si>
  <si>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</si>
  <si>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</si>
  <si>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</si>
  <si>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</si>
  <si>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</si>
  <si>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</si>
  <si>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</si>
  <si>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</si>
  <si>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</si>
  <si>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</si>
  <si>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</si>
  <si>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</si>
  <si>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</si>
  <si>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</si>
  <si>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</si>
  <si>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</si>
  <si>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</si>
  <si>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</si>
  <si>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</si>
  <si>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</si>
  <si>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</si>
  <si>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</si>
  <si>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</si>
  <si>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</si>
  <si>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</si>
  <si>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</si>
  <si>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</si>
  <si>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</si>
  <si>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</si>
  <si>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</si>
  <si>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</si>
  <si>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</si>
  <si>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</si>
  <si>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</si>
  <si>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</si>
  <si>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</si>
  <si>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</si>
  <si>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</si>
  <si>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</si>
  <si>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</si>
  <si>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</si>
  <si>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</si>
  <si>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</si>
  <si>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</si>
  <si>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</si>
  <si>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</si>
  <si>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</si>
  <si>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</si>
  <si>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</si>
  <si>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</si>
  <si>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</si>
  <si>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</si>
  <si>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</si>
  <si>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</si>
  <si>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</si>
  <si>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</si>
  <si>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</si>
  <si>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</si>
  <si>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</si>
  <si>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</si>
  <si>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</si>
  <si>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</si>
  <si>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</si>
  <si>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</si>
  <si>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</si>
  <si>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</si>
  <si>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</si>
  <si>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</si>
  <si>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</si>
  <si>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</si>
  <si>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</si>
  <si>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</si>
  <si>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</si>
  <si>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</si>
  <si>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</si>
  <si>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</si>
  <si>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</si>
  <si>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</si>
  <si>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</si>
  <si>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</si>
  <si>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</si>
  <si>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</si>
  <si>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</si>
  <si>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</si>
  <si>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</si>
  <si>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</si>
  <si>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</si>
  <si>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</si>
  <si>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</si>
  <si>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</si>
  <si>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</si>
  <si>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</si>
  <si>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</si>
  <si>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</si>
  <si>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</si>
  <si>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</si>
  <si>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</si>
  <si>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</si>
  <si>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</si>
  <si>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</si>
  <si>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</si>
  <si>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</si>
  <si>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</si>
  <si>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</si>
  <si>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</si>
  <si>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</si>
  <si>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</si>
  <si>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</si>
  <si>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</si>
  <si>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</si>
  <si>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</si>
  <si>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</si>
  <si>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</si>
  <si>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</si>
  <si>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</si>
  <si>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</si>
  <si>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</si>
  <si>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</si>
  <si>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</si>
  <si>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</si>
  <si>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</si>
  <si>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</si>
  <si>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</si>
  <si>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</si>
  <si>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</si>
  <si>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</si>
  <si>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</si>
  <si>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</si>
  <si>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</si>
  <si>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</si>
  <si>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</si>
  <si>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</si>
  <si>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</si>
  <si>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</si>
  <si>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</si>
  <si>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</si>
  <si>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</si>
  <si>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</si>
  <si>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</si>
  <si>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</si>
  <si>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</si>
  <si>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</si>
  <si>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</si>
  <si>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</si>
  <si>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</si>
  <si>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</si>
  <si>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</si>
  <si>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</si>
  <si>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</si>
  <si>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</si>
  <si>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</si>
  <si>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</si>
  <si>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</si>
  <si>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</si>
  <si>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</si>
  <si>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</si>
  <si>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</si>
  <si>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</si>
  <si>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</si>
  <si>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</si>
  <si>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</si>
  <si>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</si>
  <si>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</si>
  <si>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</si>
  <si>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</si>
  <si>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</si>
  <si>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</si>
  <si>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</si>
  <si>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</si>
  <si>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</si>
  <si>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</si>
  <si>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</si>
  <si>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</si>
  <si>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</si>
  <si>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</si>
  <si>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</si>
  <si>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</si>
  <si>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</si>
  <si>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</si>
  <si>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</si>
  <si>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</si>
  <si>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</si>
  <si>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</si>
  <si>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</si>
  <si>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</si>
  <si>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</si>
  <si>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</si>
  <si>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</si>
  <si>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</si>
  <si>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</si>
  <si>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</si>
  <si>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</si>
  <si>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</si>
  <si>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</si>
  <si>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</si>
  <si>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</si>
  <si>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</si>
  <si>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</si>
  <si>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</si>
  <si>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</si>
  <si>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</si>
  <si>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</si>
  <si>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</si>
  <si>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</si>
  <si>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</si>
  <si>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</si>
  <si>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</si>
  <si>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</si>
  <si>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</si>
  <si>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</si>
  <si>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</si>
  <si>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</si>
  <si>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</si>
  <si>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</si>
  <si>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</si>
  <si>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</si>
  <si>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</si>
  <si>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</si>
  <si>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</si>
  <si>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</si>
  <si>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</si>
  <si>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</si>
  <si>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</si>
  <si>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</si>
  <si>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</si>
  <si>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</si>
  <si>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</si>
  <si>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</si>
  <si>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</si>
  <si>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</si>
  <si>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</si>
  <si>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</si>
  <si>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</si>
  <si>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</si>
  <si>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</si>
  <si>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</si>
  <si>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</si>
  <si>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</si>
  <si>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</si>
  <si>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</si>
  <si>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</si>
  <si>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</si>
  <si>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</si>
  <si>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</si>
  <si>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</si>
  <si>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</si>
  <si>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</si>
  <si>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</si>
  <si>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</si>
  <si>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</si>
  <si>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</si>
  <si>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</si>
  <si>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</si>
  <si>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</si>
  <si>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</si>
  <si>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</si>
  <si>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</si>
  <si>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</si>
  <si>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</si>
  <si>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</si>
  <si>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</si>
  <si>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</si>
  <si>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</si>
  <si>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</si>
  <si>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</si>
  <si>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</si>
  <si>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</si>
  <si>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</si>
  <si>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</si>
  <si>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</si>
  <si>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</si>
  <si>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</si>
  <si>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</si>
  <si>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</si>
  <si>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</si>
  <si>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</si>
  <si>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</si>
  <si>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</si>
  <si>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</si>
  <si>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</si>
  <si>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</si>
  <si>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</si>
  <si>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</si>
  <si>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</si>
  <si>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</si>
  <si>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</si>
  <si>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</si>
  <si>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</si>
  <si>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</si>
  <si>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</si>
  <si>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</si>
  <si>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</si>
  <si>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</si>
  <si>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</si>
  <si>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</si>
  <si>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</si>
  <si>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</si>
  <si>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</si>
  <si>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</si>
  <si>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</si>
  <si>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</si>
  <si>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</si>
  <si>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</si>
  <si>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</si>
  <si>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</si>
  <si>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</si>
  <si>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</si>
  <si>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</si>
  <si>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</si>
  <si>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</si>
  <si>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</si>
  <si>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</si>
  <si>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</si>
  <si>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</si>
  <si>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</si>
  <si>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</si>
  <si>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</si>
  <si>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</si>
  <si>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</si>
  <si>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</si>
  <si>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</si>
  <si>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</si>
  <si>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</si>
  <si>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</si>
  <si>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</si>
  <si>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</si>
  <si>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</si>
  <si>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</si>
  <si>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</si>
  <si>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</si>
  <si>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</si>
  <si>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</si>
  <si>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</si>
  <si>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</si>
  <si>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</si>
  <si>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</si>
  <si>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</si>
  <si>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</si>
  <si>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</si>
  <si>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</si>
  <si>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</si>
  <si>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</si>
  <si>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</si>
  <si>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</si>
  <si>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</si>
  <si>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</si>
  <si>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</si>
  <si>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</si>
  <si>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</si>
  <si>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</si>
  <si>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</si>
  <si>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</si>
  <si>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</si>
  <si>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</si>
  <si>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</si>
  <si>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</si>
  <si>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</si>
  <si>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</si>
  <si>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</si>
  <si>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</si>
  <si>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</si>
  <si>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</si>
  <si>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</si>
  <si>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</si>
  <si>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</si>
  <si>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</si>
  <si>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</si>
  <si>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</si>
  <si>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</si>
  <si>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</si>
  <si>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</si>
  <si>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</si>
  <si>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</si>
  <si>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</si>
  <si>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</si>
  <si>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</si>
  <si>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</si>
  <si>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</si>
  <si>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</si>
  <si>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</si>
  <si>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</si>
  <si>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</si>
  <si>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</si>
  <si>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</si>
  <si>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</si>
  <si>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</si>
  <si>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</si>
  <si>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</si>
  <si>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</si>
  <si>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</si>
  <si>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</si>
  <si>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</si>
  <si>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</si>
  <si>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</si>
  <si>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</si>
  <si>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</si>
  <si>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</si>
  <si>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</si>
  <si>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</si>
  <si>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</si>
  <si>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</si>
  <si>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</si>
  <si>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</si>
  <si>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</si>
  <si>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</si>
  <si>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</si>
  <si>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</si>
  <si>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</si>
  <si>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</si>
  <si>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</si>
  <si>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</si>
  <si>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</si>
  <si>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</si>
  <si>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</si>
  <si>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</si>
  <si>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</si>
  <si>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</si>
  <si>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</si>
  <si>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</si>
  <si>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</si>
  <si>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</si>
  <si>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</si>
  <si>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</si>
  <si>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</si>
  <si>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</si>
  <si>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</si>
  <si>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</si>
  <si>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</si>
  <si>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</si>
  <si>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</si>
  <si>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</si>
  <si>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</si>
  <si>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</si>
  <si>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</si>
  <si>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</si>
  <si>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</si>
  <si>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</si>
  <si>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</si>
  <si>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</si>
  <si>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</si>
  <si>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</si>
  <si>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</si>
  <si>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</si>
  <si>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</si>
  <si>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</si>
  <si>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</si>
  <si>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</si>
  <si>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</si>
  <si>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</si>
  <si>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</si>
  <si>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</si>
  <si>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</si>
  <si>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</si>
  <si>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</si>
  <si>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</si>
  <si>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</si>
  <si>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</si>
  <si>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</si>
  <si>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</si>
  <si>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</si>
  <si>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</si>
  <si>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</si>
  <si>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</si>
  <si>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</si>
  <si>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</si>
  <si>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</si>
  <si>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</si>
  <si>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</si>
  <si>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</si>
  <si>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</si>
  <si>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</si>
  <si>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</si>
  <si>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</si>
  <si>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</si>
  <si>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</si>
  <si>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</si>
  <si>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</si>
  <si>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</si>
  <si>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</si>
  <si>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</si>
  <si>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</si>
  <si>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</si>
  <si>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</si>
  <si>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</si>
  <si>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</si>
  <si>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</si>
  <si>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</si>
  <si>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</si>
  <si>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</si>
  <si>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</si>
  <si>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</si>
  <si>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</si>
  <si>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</si>
  <si>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</si>
  <si>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</si>
  <si>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</si>
  <si>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</si>
  <si>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</si>
  <si>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</si>
  <si>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</si>
  <si>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</si>
  <si>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</si>
  <si>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</si>
  <si>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</si>
  <si>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</si>
  <si>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</si>
  <si>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</si>
  <si>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</si>
  <si>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</si>
  <si>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</si>
  <si>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</si>
  <si>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</si>
  <si>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</si>
  <si>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</si>
  <si>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</si>
  <si>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</si>
  <si>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</si>
  <si>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</si>
  <si>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</si>
  <si>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</si>
  <si>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</si>
  <si>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</si>
  <si>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</si>
  <si>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</si>
  <si>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</si>
  <si>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</si>
  <si>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</si>
  <si>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</si>
  <si>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</si>
  <si>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</si>
  <si>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</si>
  <si>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</si>
  <si>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</si>
  <si>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</si>
  <si>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</si>
  <si>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</si>
  <si>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</si>
  <si>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</si>
  <si>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</si>
  <si>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</si>
  <si>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</si>
  <si>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</si>
  <si>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</si>
  <si>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</si>
  <si>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</si>
  <si>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</si>
  <si>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</si>
  <si>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</si>
  <si>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</si>
  <si>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</si>
  <si>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</si>
  <si>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</si>
  <si>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</si>
  <si>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</si>
  <si>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</si>
  <si>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</si>
  <si>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</si>
  <si>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</si>
  <si>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</si>
  <si>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</si>
  <si>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</si>
  <si>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</si>
  <si>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</si>
  <si>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</si>
  <si>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</si>
  <si>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</si>
  <si>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</si>
  <si>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</si>
  <si>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</si>
  <si>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</si>
  <si>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</si>
  <si>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</si>
  <si>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</si>
  <si>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</si>
  <si>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</si>
  <si>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</si>
  <si>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</si>
  <si>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</si>
  <si>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</si>
  <si>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</si>
  <si>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</si>
  <si>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</si>
  <si>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</si>
  <si>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</si>
  <si>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</si>
  <si>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</si>
  <si>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</si>
  <si>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</si>
  <si>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</si>
  <si>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</si>
  <si>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</si>
  <si>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</si>
  <si>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</si>
  <si>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</si>
  <si>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</si>
  <si>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</si>
  <si>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</si>
  <si>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</si>
  <si>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</si>
  <si>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</si>
  <si>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</si>
  <si>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</si>
  <si>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</si>
  <si>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</si>
  <si>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</si>
  <si>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</si>
  <si>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</si>
  <si>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</si>
  <si>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</si>
  <si>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</si>
  <si>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</si>
  <si>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</si>
  <si>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</si>
  <si>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</si>
  <si>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</si>
  <si>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</si>
  <si>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</si>
  <si>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</si>
  <si>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</si>
  <si>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</si>
  <si>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</si>
  <si>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</si>
  <si>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</si>
  <si>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</si>
  <si>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</si>
  <si>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</si>
  <si>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</si>
  <si>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</si>
  <si>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</si>
  <si>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</si>
  <si>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</si>
  <si>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</si>
  <si>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</si>
  <si>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</si>
  <si>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</si>
  <si>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</si>
  <si>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</si>
  <si>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</si>
  <si>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</si>
  <si>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</si>
  <si>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</si>
  <si>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</si>
  <si>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</si>
  <si>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</si>
  <si>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</si>
  <si>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</si>
  <si>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</si>
  <si>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</si>
  <si>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</si>
  <si>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</si>
  <si>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</si>
  <si>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</si>
  <si>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</si>
  <si>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</si>
  <si>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</si>
  <si>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</si>
  <si>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</si>
  <si>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</si>
  <si>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</si>
  <si>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</si>
  <si>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</si>
  <si>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</si>
  <si>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</si>
  <si>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</si>
  <si>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</si>
  <si>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</si>
  <si>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</si>
  <si>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</si>
  <si>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</si>
  <si>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</si>
  <si>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</si>
  <si>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</si>
  <si>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</si>
  <si>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</si>
  <si>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</si>
  <si>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</si>
  <si>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</si>
  <si>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</si>
  <si>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</si>
  <si>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</si>
  <si>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</si>
  <si>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</si>
  <si>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</si>
  <si>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</si>
  <si>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</si>
  <si>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</si>
  <si>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</si>
  <si>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</si>
  <si>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</si>
  <si>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</si>
  <si>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</si>
  <si>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</si>
  <si>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</si>
  <si>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</si>
  <si>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</si>
  <si>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</si>
  <si>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</si>
  <si>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</si>
  <si>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</si>
  <si>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</si>
  <si>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</si>
  <si>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</si>
  <si>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</si>
  <si>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</si>
  <si>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</si>
  <si>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</si>
  <si>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</si>
  <si>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</si>
  <si>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</si>
  <si>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</si>
  <si>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</si>
  <si>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</si>
  <si>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</si>
  <si>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</si>
  <si>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</si>
  <si>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</si>
  <si>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</si>
  <si>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</si>
  <si>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</si>
  <si>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</si>
  <si>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</si>
  <si>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</si>
  <si>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</si>
  <si>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</si>
  <si>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</si>
  <si>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</si>
  <si>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</si>
  <si>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</si>
  <si>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</si>
  <si>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</si>
  <si>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</si>
  <si>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</si>
  <si>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</si>
  <si>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</si>
  <si>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</si>
  <si>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</si>
  <si>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</si>
  <si>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</si>
  <si>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</si>
  <si>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</si>
  <si>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</si>
  <si>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</si>
  <si>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</si>
  <si>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</si>
  <si>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</si>
  <si>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</si>
  <si>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</si>
  <si>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</si>
  <si>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</si>
  <si>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</si>
  <si>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</si>
  <si>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</si>
  <si>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</si>
  <si>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</si>
  <si>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</si>
  <si>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</si>
  <si>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</si>
  <si>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</si>
  <si>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</si>
  <si>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</si>
  <si>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</si>
  <si>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</si>
  <si>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</si>
  <si>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</si>
  <si>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</si>
  <si>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</si>
  <si>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</si>
  <si>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</si>
  <si>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</si>
  <si>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</si>
  <si>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</si>
  <si>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</si>
  <si>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</si>
  <si>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</si>
  <si>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</si>
  <si>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</si>
  <si>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</si>
  <si>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</si>
  <si>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</si>
  <si>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</si>
  <si>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</si>
  <si>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</si>
  <si>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</si>
  <si>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</si>
  <si>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</si>
  <si>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</si>
  <si>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</si>
  <si>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</si>
  <si>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</si>
  <si>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</si>
  <si>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</si>
  <si>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</si>
  <si>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</si>
  <si>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</si>
  <si>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</si>
  <si>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</si>
  <si>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</si>
  <si>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</si>
  <si>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</si>
  <si>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</si>
  <si>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</si>
  <si>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</si>
  <si>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</si>
  <si>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</si>
  <si>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</si>
  <si>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</si>
  <si>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</si>
  <si>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</si>
  <si>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</si>
  <si>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</si>
  <si>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</si>
  <si>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</si>
  <si>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</si>
  <si>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</si>
  <si>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</si>
  <si>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</si>
  <si>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</si>
  <si>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</si>
  <si>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</si>
  <si>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</si>
  <si>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</si>
  <si>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</si>
  <si>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</si>
  <si>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</si>
  <si>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</si>
  <si>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</si>
  <si>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</si>
  <si>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</si>
  <si>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</si>
  <si>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</si>
  <si>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</si>
  <si>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</si>
  <si>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</si>
  <si>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</si>
  <si>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</si>
  <si>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</si>
  <si>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</si>
  <si>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</si>
  <si>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</si>
  <si>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</si>
  <si>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</si>
  <si>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</si>
  <si>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</si>
  <si>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</si>
  <si>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</si>
  <si>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</si>
  <si>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</si>
  <si>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</si>
  <si>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</si>
  <si>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</si>
  <si>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</si>
  <si>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</si>
  <si>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</si>
  <si>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</si>
  <si>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</si>
  <si>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</si>
  <si>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</si>
  <si>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</si>
  <si>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</si>
  <si>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</si>
  <si>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</si>
  <si>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</si>
  <si>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</si>
  <si>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</si>
  <si>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</si>
  <si>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</si>
  <si>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</si>
  <si>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</si>
  <si>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</si>
  <si>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</si>
  <si>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</si>
  <si>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</si>
  <si>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</si>
  <si>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</si>
  <si>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</si>
  <si>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</si>
  <si>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</si>
  <si>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</si>
  <si>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</si>
  <si>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</si>
  <si>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</si>
  <si>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</si>
  <si>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</si>
  <si>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</si>
  <si>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</si>
  <si>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</si>
  <si>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</si>
  <si>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</si>
  <si>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</si>
  <si>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</si>
  <si>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</si>
  <si>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</si>
  <si>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</si>
  <si>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</si>
  <si>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</si>
  <si>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</si>
  <si>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</si>
  <si>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</si>
  <si>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</si>
  <si>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</si>
  <si>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</si>
  <si>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</si>
  <si>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</si>
  <si>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</si>
  <si>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</si>
  <si>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</si>
  <si>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</si>
  <si>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</si>
  <si>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</si>
  <si>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</si>
  <si>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</si>
  <si>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</si>
  <si>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</si>
  <si>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</si>
  <si>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</si>
  <si>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</si>
  <si>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</si>
  <si>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</si>
  <si>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</si>
  <si>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</si>
  <si>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</si>
  <si>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</si>
  <si>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</si>
  <si>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</si>
  <si>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</si>
  <si>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</si>
  <si>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</si>
  <si>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</si>
  <si>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</si>
  <si>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</si>
  <si>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</si>
  <si>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</si>
  <si>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</si>
  <si>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</si>
  <si>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</si>
  <si>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</si>
  <si>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</si>
  <si>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</si>
  <si>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</si>
  <si>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</si>
  <si>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</si>
  <si>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</si>
  <si>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</si>
  <si>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</si>
  <si>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</si>
  <si>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</si>
  <si>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</si>
  <si>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</si>
  <si>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</si>
  <si>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</si>
  <si>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</si>
  <si>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</si>
  <si>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</si>
  <si>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</si>
  <si>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</si>
  <si>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</si>
  <si>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</si>
  <si>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</si>
  <si>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</si>
  <si>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</si>
  <si>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</si>
  <si>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</si>
  <si>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</si>
  <si>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</si>
  <si>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</si>
  <si>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</si>
  <si>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</si>
  <si>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</si>
  <si>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</si>
  <si>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</si>
  <si>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</si>
  <si>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</si>
  <si>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</si>
  <si>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</si>
  <si>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</si>
  <si>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</si>
  <si>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</si>
  <si>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</si>
  <si>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</si>
  <si>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</si>
  <si>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</si>
  <si>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</si>
  <si>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</si>
  <si>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</si>
  <si>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</si>
  <si>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</si>
  <si>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</si>
  <si>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</si>
  <si>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</si>
  <si>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</si>
  <si>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</si>
  <si>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</si>
  <si>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</si>
  <si>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</si>
  <si>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</si>
  <si>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</si>
  <si>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</si>
  <si>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</si>
  <si>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</si>
  <si>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</si>
  <si>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</si>
  <si>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</si>
  <si>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</si>
  <si>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</si>
  <si>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</si>
  <si>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</si>
  <si>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</si>
  <si>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</si>
  <si>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</si>
  <si>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</si>
  <si>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</si>
  <si>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</si>
  <si>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</si>
  <si>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</si>
  <si>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</si>
  <si>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</si>
  <si>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</si>
  <si>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</si>
  <si>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</si>
  <si>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</si>
  <si>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</si>
  <si>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</si>
  <si>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</si>
  <si>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</si>
  <si>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</si>
  <si>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</si>
  <si>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</si>
  <si>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</si>
  <si>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</si>
  <si>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</si>
  <si>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</si>
  <si>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</si>
  <si>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</si>
  <si>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</si>
  <si>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</si>
  <si>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</si>
  <si>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</si>
  <si>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</si>
  <si>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</si>
  <si>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</si>
  <si>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</si>
  <si>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</si>
  <si>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</si>
  <si>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</si>
  <si>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</si>
  <si>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</si>
  <si>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</si>
  <si>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</si>
  <si>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</si>
  <si>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</si>
  <si>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</si>
  <si>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</si>
  <si>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</si>
  <si>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</si>
  <si>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</si>
  <si>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</si>
  <si>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</si>
  <si>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</si>
  <si>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</si>
  <si>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</si>
  <si>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</si>
  <si>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</si>
  <si>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</si>
  <si>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</si>
  <si>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</si>
  <si>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</si>
  <si>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</si>
  <si>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</si>
  <si>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</si>
  <si>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</si>
  <si>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</si>
  <si>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</si>
  <si>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</si>
  <si>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</si>
  <si>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</si>
  <si>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</si>
  <si>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</si>
  <si>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</si>
  <si>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</si>
  <si>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</si>
  <si>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</si>
  <si>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</si>
  <si>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</si>
  <si>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</si>
  <si>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</si>
  <si>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</si>
  <si>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</si>
  <si>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</si>
  <si>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</si>
  <si>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</si>
  <si>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</si>
  <si>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</si>
  <si>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</si>
  <si>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</si>
  <si>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</si>
  <si>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</si>
  <si>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</si>
  <si>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</si>
  <si>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</si>
  <si>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</si>
  <si>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</si>
  <si>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</si>
  <si>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</si>
  <si>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</si>
  <si>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</si>
  <si>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</si>
  <si>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</si>
  <si>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</si>
  <si>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</si>
  <si>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</si>
  <si>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</si>
  <si>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</si>
  <si>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</si>
  <si>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</si>
  <si>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</si>
  <si>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</si>
  <si>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</si>
  <si>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</si>
  <si>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</si>
  <si>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</si>
  <si>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</si>
  <si>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</si>
  <si>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</si>
  <si>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</si>
  <si>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</si>
  <si>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</si>
  <si>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</si>
  <si>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</si>
  <si>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</si>
  <si>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</si>
  <si>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</si>
  <si>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</si>
  <si>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</si>
  <si>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</si>
  <si>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</si>
  <si>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</si>
  <si>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</si>
  <si>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</si>
  <si>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</si>
  <si>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</si>
  <si>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</si>
  <si>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</si>
  <si>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</si>
  <si>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</si>
  <si>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</si>
  <si>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</si>
  <si>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</si>
  <si>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</si>
  <si>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</si>
  <si>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</si>
  <si>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</si>
  <si>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</si>
  <si>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</si>
  <si>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</si>
  <si>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</si>
  <si>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</si>
  <si>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</si>
  <si>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</si>
  <si>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</si>
  <si>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</si>
  <si>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</si>
  <si>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</si>
  <si>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</si>
  <si>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</si>
  <si>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</si>
  <si>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</si>
  <si>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</si>
  <si>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</si>
  <si>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</si>
  <si>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</si>
  <si>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</si>
  <si>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</si>
  <si>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</si>
  <si>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</si>
  <si>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</si>
  <si>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</si>
  <si>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</si>
  <si>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</si>
  <si>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</si>
  <si>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</si>
  <si>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</si>
  <si>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</si>
  <si>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</si>
  <si>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</si>
  <si>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</si>
  <si>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</si>
  <si>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</si>
  <si>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</si>
  <si>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</si>
  <si>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</si>
  <si>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</si>
  <si>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</si>
  <si>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</si>
  <si>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</si>
  <si>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</si>
  <si>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</si>
  <si>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</si>
  <si>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</si>
  <si>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</si>
  <si>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</si>
  <si>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</si>
  <si>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</si>
  <si>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</si>
  <si>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</si>
  <si>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</si>
  <si>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</si>
  <si>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</si>
  <si>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</si>
  <si>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</si>
  <si>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</si>
  <si>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</si>
  <si>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</si>
  <si>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</si>
  <si>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</si>
  <si>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</si>
  <si>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</si>
  <si>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</si>
  <si>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</si>
  <si>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</si>
  <si>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</si>
  <si>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</si>
  <si>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</si>
  <si>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</si>
  <si>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</si>
  <si>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</si>
  <si>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</si>
  <si>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</si>
  <si>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</si>
  <si>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</si>
  <si>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</si>
  <si>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</si>
  <si>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</si>
  <si>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</si>
  <si>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</si>
  <si>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</si>
  <si>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</si>
  <si>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</si>
  <si>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</si>
  <si>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</si>
  <si>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</si>
  <si>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</si>
  <si>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</si>
  <si>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</si>
  <si>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</si>
  <si>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</si>
  <si>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</si>
  <si>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</si>
  <si>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</si>
  <si>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</si>
  <si>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</si>
  <si>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</si>
  <si>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</si>
  <si>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</si>
  <si>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</si>
  <si>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</si>
  <si>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</si>
  <si>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</si>
  <si>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</si>
  <si>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</si>
  <si>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</si>
  <si>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</si>
  <si>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</si>
  <si>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</si>
  <si>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</si>
  <si>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</si>
  <si>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</si>
  <si>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</si>
  <si>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</si>
  <si>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</si>
  <si>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</si>
  <si>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</si>
  <si>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</si>
  <si>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</si>
  <si>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</si>
  <si>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</si>
  <si>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</si>
  <si>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</si>
  <si>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</si>
  <si>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</si>
  <si>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</si>
  <si>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</si>
  <si>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</si>
  <si>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</si>
  <si>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</si>
  <si>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</si>
  <si>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</si>
  <si>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</si>
  <si>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</si>
  <si>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</si>
  <si>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</si>
  <si>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</si>
  <si>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</si>
  <si>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</si>
  <si>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</si>
  <si>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</si>
  <si>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</si>
  <si>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</si>
  <si>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</si>
  <si>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</si>
  <si>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</si>
  <si>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</si>
  <si>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</si>
  <si>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</si>
  <si>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</si>
  <si>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</si>
  <si>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</si>
  <si>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</si>
  <si>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</si>
  <si>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</si>
  <si>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</si>
  <si>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</si>
  <si>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</si>
  <si>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</si>
  <si>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</si>
  <si>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</si>
  <si>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</si>
  <si>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</si>
  <si>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</si>
  <si>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</si>
  <si>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</si>
  <si>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</si>
  <si>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</si>
  <si>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</si>
  <si>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</si>
  <si>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</si>
  <si>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</si>
  <si>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</si>
  <si>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</si>
  <si>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</si>
  <si>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</si>
  <si>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</si>
  <si>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</si>
  <si>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</si>
  <si>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</si>
  <si>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</si>
  <si>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</si>
  <si>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</si>
  <si>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</si>
  <si>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</si>
  <si>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</si>
  <si>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</si>
  <si>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</si>
  <si>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</si>
  <si>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</si>
  <si>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</si>
  <si>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</si>
  <si>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</si>
  <si>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</si>
  <si>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</si>
  <si>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</si>
  <si>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</si>
  <si>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</si>
  <si>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</si>
  <si>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</si>
  <si>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</si>
  <si>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</si>
  <si>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</si>
  <si>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</si>
  <si>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</si>
  <si>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</si>
  <si>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</si>
  <si>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</si>
  <si>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</si>
  <si>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</si>
  <si>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</si>
  <si>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</si>
  <si>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</si>
  <si>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</si>
  <si>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</si>
  <si>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</si>
  <si>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</si>
  <si>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</si>
  <si>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</si>
  <si>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</si>
  <si>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</si>
  <si>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</si>
  <si>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</si>
  <si>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</si>
  <si>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</si>
  <si>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</si>
  <si>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</si>
  <si>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</si>
  <si>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</si>
  <si>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</si>
  <si>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</si>
  <si>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</si>
  <si>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</si>
  <si>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</si>
  <si>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</si>
  <si>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</si>
  <si>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</si>
  <si>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</si>
  <si>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</si>
  <si>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</si>
  <si>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</si>
  <si>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</si>
  <si>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</si>
  <si>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</si>
  <si>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</si>
  <si>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</si>
  <si>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</si>
  <si>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</si>
  <si>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</si>
  <si>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</si>
  <si>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</si>
  <si>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</si>
  <si>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</si>
  <si>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</si>
  <si>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</si>
  <si>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</si>
  <si>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</si>
  <si>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</si>
  <si>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</si>
  <si>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</si>
  <si>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</si>
  <si>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</si>
  <si>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</si>
  <si>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</si>
  <si>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</si>
  <si>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</si>
  <si>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</si>
  <si>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</si>
  <si>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</si>
  <si>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</si>
  <si>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</si>
  <si>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</si>
  <si>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</si>
  <si>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</si>
  <si>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</si>
  <si>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</si>
  <si>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</si>
  <si>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</si>
  <si>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</si>
  <si>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</si>
  <si>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</si>
  <si>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</si>
  <si>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</si>
  <si>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</si>
  <si>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</si>
  <si>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</si>
  <si>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</si>
  <si>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</si>
  <si>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</si>
  <si>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</si>
  <si>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</si>
  <si>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</si>
  <si>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</si>
  <si>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</si>
  <si>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</si>
  <si>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</si>
  <si>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</si>
  <si>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</si>
  <si>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</si>
  <si>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</si>
  <si>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</si>
  <si>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</si>
  <si>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</si>
  <si>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</si>
  <si>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</si>
  <si>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</si>
  <si>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</si>
  <si>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</si>
  <si>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</si>
  <si>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</si>
  <si>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</si>
  <si>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</si>
  <si>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</si>
  <si>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</si>
  <si>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</si>
  <si>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</si>
  <si>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</si>
  <si>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</si>
  <si>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</si>
  <si>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</si>
  <si>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</si>
  <si>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</si>
  <si>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</si>
  <si>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</si>
  <si>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</si>
  <si>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</si>
  <si>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</si>
  <si>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</si>
  <si>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</si>
  <si>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</si>
  <si>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</si>
  <si>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</si>
  <si>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</si>
  <si>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</si>
  <si>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</si>
  <si>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</si>
  <si>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</si>
  <si>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</si>
  <si>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</si>
  <si>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</si>
  <si>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</si>
  <si>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</si>
  <si>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</si>
  <si>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</si>
  <si>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</si>
  <si>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</si>
  <si>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</si>
  <si>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</si>
  <si>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</si>
  <si>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</si>
  <si>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</si>
  <si>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</si>
  <si>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</si>
  <si>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</si>
  <si>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</si>
  <si>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</si>
  <si>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</si>
  <si>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</si>
  <si>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</si>
  <si>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</si>
  <si>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</si>
  <si>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</si>
  <si>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</si>
  <si>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</si>
  <si>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</si>
  <si>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</si>
  <si>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</si>
  <si>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</si>
  <si>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</si>
  <si>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</si>
  <si>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</si>
  <si>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</si>
  <si>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</si>
  <si>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</si>
  <si>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</si>
  <si>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</si>
  <si>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</si>
  <si>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</si>
  <si>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</si>
  <si>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</si>
  <si>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</si>
  <si>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</si>
  <si>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</si>
  <si>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</si>
  <si>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</si>
  <si>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</si>
  <si>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</si>
  <si>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</si>
  <si>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</si>
  <si>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</si>
  <si>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</si>
  <si>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</si>
  <si>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</si>
  <si>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</si>
  <si>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</si>
  <si>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</si>
  <si>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</si>
  <si>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</si>
  <si>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</si>
  <si>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</si>
  <si>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</si>
  <si>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</si>
  <si>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</si>
  <si>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</si>
  <si>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</si>
  <si>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</si>
  <si>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</si>
  <si>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</si>
  <si>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</si>
  <si>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</si>
  <si>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</si>
  <si>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</si>
  <si>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</si>
  <si>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</si>
  <si>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</si>
  <si>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</si>
  <si>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</si>
  <si>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</si>
  <si>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</si>
  <si>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</si>
  <si>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</si>
  <si>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</si>
  <si>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</si>
  <si>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</si>
  <si>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</si>
  <si>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</si>
  <si>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</si>
  <si>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</si>
  <si>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</si>
  <si>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</si>
  <si>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</si>
  <si>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</si>
  <si>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</si>
  <si>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</si>
  <si>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</si>
  <si>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</si>
  <si>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</si>
  <si>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</si>
  <si>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</si>
  <si>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</si>
  <si>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</si>
  <si>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</si>
  <si>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</si>
  <si>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</si>
  <si>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</si>
  <si>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</si>
  <si>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</si>
  <si>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</si>
  <si>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</si>
  <si>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</si>
  <si>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</si>
  <si>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</si>
  <si>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</si>
  <si>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</si>
  <si>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</si>
  <si>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</si>
  <si>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</si>
  <si>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</si>
  <si>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</si>
  <si>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</si>
  <si>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</si>
  <si>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</si>
  <si>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</si>
  <si>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</si>
  <si>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</si>
  <si>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</si>
  <si>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</si>
  <si>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</si>
  <si>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</si>
  <si>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</si>
  <si>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</si>
  <si>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</si>
  <si>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</si>
  <si>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</si>
  <si>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</si>
  <si>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</si>
  <si>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</si>
  <si>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</si>
  <si>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</si>
  <si>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</si>
  <si>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</si>
  <si>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</si>
  <si>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</si>
  <si>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</si>
  <si>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</si>
  <si>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</si>
  <si>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</si>
  <si>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</si>
  <si>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</si>
  <si>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</si>
  <si>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</si>
  <si>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</si>
  <si>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</si>
  <si>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</si>
  <si>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</si>
  <si>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</si>
  <si>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</si>
  <si>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</si>
  <si>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</si>
  <si>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</si>
  <si>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</si>
  <si>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</si>
  <si>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</si>
  <si>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</si>
  <si>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</si>
  <si>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</si>
  <si>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</si>
  <si>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</si>
  <si>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</si>
  <si>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</si>
  <si>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</si>
  <si>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</si>
  <si>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</si>
  <si>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</si>
  <si>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</si>
  <si>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</si>
  <si>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</si>
  <si>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</si>
  <si>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</si>
  <si>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</si>
  <si>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</si>
  <si>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</si>
  <si>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</si>
  <si>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</si>
  <si>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</si>
  <si>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</si>
  <si>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</si>
  <si>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</si>
  <si>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</si>
  <si>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</si>
  <si>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</si>
  <si>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</si>
  <si>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</si>
  <si>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</si>
  <si>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</si>
  <si>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</si>
  <si>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</si>
  <si>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</si>
  <si>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</si>
  <si>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</si>
  <si>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</si>
  <si>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</si>
  <si>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</si>
  <si>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</si>
  <si>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</si>
  <si>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</si>
  <si>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</si>
  <si>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</si>
  <si>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</si>
  <si>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</si>
  <si>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</si>
  <si>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</si>
  <si>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</si>
  <si>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</si>
  <si>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</si>
  <si>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</si>
  <si>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</si>
  <si>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</si>
  <si>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</si>
  <si>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</si>
  <si>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</si>
  <si>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</si>
  <si>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</si>
  <si>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</si>
  <si>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</si>
  <si>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</si>
  <si>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</si>
  <si>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</si>
  <si>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</si>
  <si>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</si>
  <si>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</si>
  <si>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</si>
  <si>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</si>
  <si>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</si>
  <si>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</si>
  <si>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</si>
  <si>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</si>
  <si>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</si>
  <si>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</si>
  <si>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</si>
  <si>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</si>
  <si>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</si>
  <si>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</si>
  <si>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</si>
  <si>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</si>
  <si>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</si>
  <si>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</si>
  <si>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</si>
  <si>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</si>
  <si>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</si>
  <si>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</si>
  <si>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</si>
  <si>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</si>
  <si>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</si>
  <si>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</si>
  <si>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</si>
  <si>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</si>
  <si>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</si>
  <si>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</si>
  <si>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</si>
  <si>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</si>
  <si>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</si>
  <si>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</si>
  <si>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</si>
  <si>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</si>
  <si>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</si>
  <si>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</si>
  <si>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</si>
  <si>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</si>
  <si>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</si>
  <si>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</si>
  <si>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</si>
  <si>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</si>
  <si>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</si>
  <si>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</si>
  <si>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</si>
  <si>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</si>
  <si>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</si>
  <si>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</si>
  <si>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</si>
  <si>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</si>
  <si>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</si>
  <si>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</si>
  <si>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</si>
  <si>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</si>
  <si>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</si>
  <si>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</si>
  <si>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</si>
  <si>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</si>
  <si>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</si>
  <si>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</si>
  <si>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</si>
  <si>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</si>
  <si>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</si>
  <si>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</si>
  <si>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</si>
  <si>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</si>
  <si>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</si>
  <si>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</si>
  <si>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</si>
  <si>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</si>
  <si>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</si>
  <si>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</si>
  <si>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</si>
  <si>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</si>
  <si>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</si>
  <si>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</si>
  <si>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</si>
  <si>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</si>
  <si>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</si>
  <si>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</si>
  <si>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</si>
  <si>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</si>
  <si>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</si>
  <si>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</si>
  <si>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</si>
  <si>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</si>
  <si>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</si>
  <si>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</si>
  <si>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</si>
  <si>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</si>
  <si>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</si>
  <si>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</si>
  <si>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</si>
  <si>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</si>
  <si>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</si>
  <si>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</si>
  <si>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</si>
  <si>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</si>
  <si>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</si>
  <si>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</si>
  <si>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</si>
  <si>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</si>
  <si>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</si>
  <si>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</si>
  <si>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</si>
  <si>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</si>
  <si>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</si>
  <si>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</si>
  <si>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</si>
  <si>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</si>
  <si>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</si>
  <si>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</si>
  <si>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</si>
  <si>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</si>
  <si>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</si>
  <si>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</si>
  <si>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</si>
  <si>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</si>
  <si>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</si>
  <si>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</si>
  <si>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</si>
  <si>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</si>
  <si>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</si>
  <si>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</si>
  <si>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</si>
  <si>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</si>
  <si>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</si>
  <si>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</si>
  <si>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</si>
  <si>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</si>
  <si>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</si>
  <si>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</si>
  <si>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</si>
  <si>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</si>
  <si>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</si>
  <si>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</si>
  <si>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</si>
  <si>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</si>
  <si>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</si>
  <si>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</si>
  <si>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</si>
  <si>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</si>
  <si>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</si>
  <si>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</si>
  <si>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</si>
  <si>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</si>
  <si>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</si>
  <si>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</si>
  <si>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</si>
  <si>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</si>
  <si>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</si>
  <si>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</si>
  <si>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</si>
  <si>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</si>
  <si>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</si>
  <si>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</si>
  <si>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</si>
  <si>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</si>
  <si>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</si>
  <si>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</si>
  <si>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</si>
  <si>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</si>
  <si>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</si>
  <si>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</si>
  <si>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</si>
  <si>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</si>
  <si>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</si>
  <si>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</si>
  <si>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</si>
  <si>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</si>
  <si>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</si>
  <si>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</si>
  <si>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</si>
  <si>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</si>
  <si>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</si>
  <si>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</si>
  <si>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</si>
  <si>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</si>
  <si>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</si>
  <si>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</si>
  <si>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</si>
  <si>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</si>
  <si>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</si>
  <si>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</si>
  <si>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</si>
  <si>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</si>
  <si>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</si>
  <si>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</si>
  <si>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</si>
  <si>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</si>
  <si>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</si>
  <si>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</si>
  <si>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</si>
  <si>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</si>
  <si>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</si>
  <si>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</si>
  <si>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</si>
  <si>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</si>
  <si>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</si>
  <si>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</si>
  <si>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</si>
  <si>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</si>
  <si>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</si>
  <si>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</si>
  <si>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</si>
  <si>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</si>
  <si>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</si>
  <si>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</si>
  <si>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</si>
  <si>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</si>
  <si>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</si>
  <si>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</si>
  <si>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</si>
  <si>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</si>
  <si>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</si>
  <si>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</si>
  <si>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</si>
  <si>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</si>
  <si>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</si>
  <si>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</si>
  <si>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</si>
  <si>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</si>
  <si>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</si>
  <si>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</si>
  <si>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</si>
  <si>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</si>
  <si>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</si>
  <si>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</si>
  <si>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</si>
  <si>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</si>
  <si>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</si>
  <si>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</si>
  <si>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</si>
  <si>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</si>
  <si>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</si>
  <si>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</si>
  <si>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</si>
  <si>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</si>
  <si>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</si>
  <si>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</si>
  <si>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</si>
  <si>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</si>
  <si>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</si>
  <si>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</si>
  <si>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</si>
  <si>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</si>
  <si>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</si>
  <si>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</si>
  <si>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</si>
  <si>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</si>
  <si>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</si>
  <si>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</si>
  <si>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</si>
  <si>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</si>
  <si>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</si>
  <si>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</si>
  <si>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</si>
  <si>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</si>
  <si>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</si>
  <si>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</si>
  <si>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</si>
  <si>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</si>
  <si>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</si>
  <si>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</si>
  <si>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</si>
  <si>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</si>
  <si>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</si>
  <si>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</si>
  <si>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</si>
  <si>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</si>
  <si>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</si>
  <si>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</si>
  <si>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</si>
  <si>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</si>
  <si>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</si>
  <si>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</si>
  <si>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</si>
  <si>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</si>
  <si>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</si>
  <si>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</si>
  <si>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</si>
  <si>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</si>
  <si>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</si>
  <si>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</si>
  <si>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</si>
  <si>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</si>
  <si>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</si>
  <si>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</si>
  <si>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</si>
  <si>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</si>
  <si>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</si>
  <si>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</si>
  <si>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</si>
  <si>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</si>
  <si>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</si>
  <si>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</si>
  <si>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</si>
  <si>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</si>
  <si>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</si>
  <si>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</si>
  <si>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</si>
  <si>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</si>
  <si>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</si>
  <si>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</si>
  <si>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</si>
  <si>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</si>
  <si>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</si>
  <si>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</si>
  <si>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</si>
  <si>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</si>
  <si>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</si>
  <si>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</si>
  <si>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</si>
  <si>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</si>
  <si>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</si>
  <si>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</si>
  <si>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</si>
  <si>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</si>
  <si>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</si>
  <si>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</si>
  <si>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</si>
  <si>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</si>
  <si>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</si>
  <si>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</si>
  <si>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</si>
  <si>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</si>
  <si>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</si>
  <si>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</si>
  <si>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</si>
  <si>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</si>
  <si>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</si>
  <si>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</si>
  <si>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</si>
  <si>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</si>
  <si>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</si>
  <si>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</si>
  <si>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</si>
  <si>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</si>
  <si>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</si>
  <si>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</si>
  <si>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</si>
  <si>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</si>
  <si>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</si>
  <si>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</si>
  <si>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</si>
  <si>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</si>
  <si>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</si>
  <si>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</si>
  <si>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</si>
  <si>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</si>
  <si>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</si>
  <si>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</si>
  <si>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</si>
  <si>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</si>
  <si>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</si>
  <si>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</si>
  <si>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</si>
  <si>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</si>
  <si>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</si>
  <si>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</si>
  <si>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</si>
  <si>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</si>
  <si>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</si>
  <si>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</si>
  <si>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</si>
  <si>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</si>
  <si>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</si>
  <si>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</si>
  <si>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</si>
  <si>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</si>
  <si>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</si>
  <si>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</si>
  <si>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</si>
  <si>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</si>
  <si>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</si>
  <si>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</si>
  <si>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</si>
  <si>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</si>
  <si>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</si>
  <si>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</si>
  <si>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</si>
  <si>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</si>
  <si>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</si>
  <si>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</si>
  <si>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</si>
  <si>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</si>
  <si>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</si>
  <si>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</si>
  <si>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</si>
  <si>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</si>
  <si>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</si>
  <si>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</si>
  <si>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</si>
  <si>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</si>
  <si>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</si>
  <si>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</si>
  <si>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</si>
  <si>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</si>
  <si>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</si>
  <si>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</si>
  <si>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</si>
  <si>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</si>
  <si>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</si>
  <si>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</si>
  <si>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</si>
  <si>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</si>
  <si>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</si>
  <si>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</si>
  <si>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</si>
  <si>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</si>
  <si>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</si>
  <si>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</si>
  <si>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</si>
  <si>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</si>
  <si>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</si>
  <si>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</si>
  <si>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</si>
  <si>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</si>
  <si>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</si>
  <si>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</si>
  <si>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</si>
  <si>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</si>
  <si>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</si>
  <si>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</si>
  <si>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</si>
  <si>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</si>
  <si>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</si>
  <si>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</si>
  <si>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</si>
  <si>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</si>
  <si>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</si>
  <si>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</si>
  <si>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</si>
  <si>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</si>
  <si>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</si>
  <si>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</si>
  <si>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</si>
  <si>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</si>
  <si>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</si>
  <si>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</si>
  <si>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</si>
  <si>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</si>
  <si>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</si>
  <si>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</si>
  <si>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</si>
  <si>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</si>
  <si>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</si>
  <si>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</si>
  <si>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</si>
  <si>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</si>
  <si>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</si>
  <si>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</si>
  <si>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</si>
  <si>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</si>
  <si>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</si>
  <si>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</si>
  <si>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</si>
  <si>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</si>
  <si>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</si>
  <si>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</si>
  <si>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</si>
  <si>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</si>
  <si>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</si>
  <si>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</si>
  <si>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</si>
  <si>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</si>
  <si>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</si>
  <si>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</si>
  <si>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</si>
  <si>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</si>
  <si>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</si>
  <si>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</si>
  <si>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</si>
  <si>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</si>
  <si>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</si>
  <si>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</si>
  <si>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</si>
  <si>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</si>
  <si>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</si>
  <si>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</si>
  <si>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</si>
  <si>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</si>
  <si>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</si>
  <si>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</si>
  <si>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</si>
  <si>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</si>
  <si>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</si>
  <si>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</si>
  <si>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</si>
  <si>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</si>
  <si>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</si>
  <si>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</si>
  <si>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</si>
  <si>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</si>
  <si>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</si>
  <si>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</si>
  <si>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</si>
  <si>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</si>
  <si>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</si>
  <si>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</si>
  <si>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</si>
  <si>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</si>
  <si>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</si>
  <si>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</si>
  <si>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</si>
  <si>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</si>
  <si>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</si>
  <si>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</si>
  <si>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</si>
  <si>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</si>
  <si>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</si>
  <si>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</si>
  <si>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</si>
  <si>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</si>
  <si>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</si>
  <si>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</si>
  <si>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</si>
  <si>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</si>
  <si>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</si>
  <si>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</si>
  <si>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</si>
  <si>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</si>
  <si>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</si>
  <si>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</si>
  <si>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</si>
  <si>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</si>
  <si>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</si>
  <si>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</si>
  <si>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</si>
  <si>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</si>
  <si>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</si>
  <si>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</si>
  <si>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</si>
  <si>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</si>
  <si>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</si>
  <si>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</si>
  <si>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</si>
  <si>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</si>
  <si>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</si>
  <si>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</si>
  <si>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</si>
  <si>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</si>
  <si>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</si>
  <si>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</si>
  <si>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</si>
  <si>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</si>
  <si>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</si>
  <si>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</si>
  <si>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</si>
  <si>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</si>
  <si>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</si>
  <si>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</si>
  <si>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</si>
  <si>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</si>
  <si>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</si>
  <si>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</si>
  <si>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</si>
  <si>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</si>
  <si>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</si>
  <si>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</si>
  <si>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</si>
  <si>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</si>
  <si>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</si>
  <si>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</si>
  <si>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</si>
  <si>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</si>
  <si>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</si>
  <si>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</si>
  <si>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</si>
  <si>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</si>
  <si>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</si>
  <si>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</si>
  <si>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</si>
  <si>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</si>
  <si>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</si>
  <si>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</si>
  <si>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</si>
  <si>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</si>
  <si>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</si>
  <si>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</si>
  <si>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</si>
  <si>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</si>
  <si>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</si>
  <si>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</si>
  <si>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</si>
  <si>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</si>
  <si>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</si>
  <si>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</si>
  <si>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</si>
  <si>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</si>
  <si>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</si>
  <si>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</si>
  <si>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</si>
  <si>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</si>
  <si>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</si>
  <si>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</si>
  <si>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</si>
  <si>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</si>
  <si>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</si>
  <si>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</si>
  <si>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</si>
  <si>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</si>
  <si>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</si>
  <si>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</si>
  <si>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</si>
  <si>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</si>
  <si>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</si>
  <si>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</si>
  <si>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</si>
  <si>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</si>
  <si>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</si>
  <si>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</si>
  <si>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</si>
  <si>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</si>
  <si>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</si>
  <si>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</si>
  <si>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</si>
  <si>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</si>
  <si>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</si>
  <si>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</si>
  <si>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</si>
  <si>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</si>
  <si>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</si>
  <si>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</si>
  <si>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</si>
  <si>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</si>
  <si>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</si>
  <si>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</si>
  <si>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</si>
  <si>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</si>
  <si>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</si>
  <si>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</si>
  <si>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</si>
  <si>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</si>
  <si>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</si>
  <si>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</si>
  <si>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</si>
  <si>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</si>
  <si>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</si>
  <si>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</si>
  <si>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</si>
  <si>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</si>
  <si>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</si>
  <si>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</si>
  <si>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</si>
  <si>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</si>
  <si>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</si>
  <si>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</si>
  <si>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</si>
  <si>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</si>
  <si>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</si>
  <si>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</si>
  <si>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</si>
  <si>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</si>
  <si>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</si>
  <si>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</si>
  <si>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</si>
  <si>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</si>
  <si>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</si>
  <si>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</si>
  <si>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</si>
  <si>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</si>
  <si>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</si>
  <si>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</si>
  <si>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</si>
  <si>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</si>
  <si>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</si>
  <si>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</si>
  <si>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</si>
  <si>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</si>
  <si>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</si>
  <si>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</si>
  <si>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</si>
  <si>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</si>
  <si>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</si>
  <si>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</si>
  <si>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</si>
  <si>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</si>
  <si>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</si>
  <si>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</si>
  <si>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</si>
  <si>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</si>
  <si>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</si>
  <si>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</si>
  <si>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</si>
  <si>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</si>
  <si>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</si>
  <si>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</si>
  <si>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</si>
  <si>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</si>
  <si>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</si>
  <si>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</si>
  <si>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</si>
  <si>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</si>
  <si>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</si>
  <si>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</si>
  <si>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</si>
  <si>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</si>
  <si>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</si>
  <si>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</si>
  <si>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</si>
  <si>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</si>
  <si>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</si>
  <si>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</si>
  <si>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</si>
  <si>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</si>
  <si>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</si>
  <si>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</si>
  <si>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</si>
  <si>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</si>
  <si>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</si>
  <si>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</si>
  <si>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</si>
  <si>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</si>
  <si>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</si>
  <si>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</si>
  <si>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</si>
  <si>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</si>
  <si>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</si>
  <si>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</si>
  <si>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</si>
  <si>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</si>
  <si>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</si>
  <si>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</si>
  <si>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</si>
  <si>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</si>
  <si>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</si>
  <si>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</si>
  <si>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</si>
  <si>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</si>
  <si>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</si>
  <si>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</si>
  <si>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</si>
  <si>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</si>
  <si>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</si>
  <si>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</si>
  <si>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</si>
  <si>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</si>
  <si>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</si>
  <si>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</si>
  <si>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</si>
  <si>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</si>
  <si>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</si>
  <si>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</si>
  <si>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</si>
  <si>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</si>
  <si>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</si>
  <si>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</si>
  <si>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</si>
  <si>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</si>
  <si>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</si>
  <si>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</si>
  <si>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</si>
  <si>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</si>
  <si>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</si>
  <si>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</si>
  <si>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</si>
  <si>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</si>
  <si>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</si>
  <si>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</si>
  <si>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</si>
  <si>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</si>
  <si>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</si>
  <si>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</si>
  <si>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</si>
  <si>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</si>
  <si>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</si>
  <si>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</si>
  <si>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</si>
  <si>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</si>
  <si>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</si>
  <si>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</si>
  <si>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</si>
  <si>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</si>
  <si>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</si>
  <si>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</si>
  <si>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</si>
  <si>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</si>
  <si>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</si>
  <si>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</si>
  <si>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</si>
  <si>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</si>
  <si>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</si>
  <si>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</si>
  <si>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</si>
  <si>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</si>
  <si>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</si>
  <si>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</si>
  <si>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</si>
  <si>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</si>
  <si>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</si>
  <si>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</si>
  <si>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</si>
  <si>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</si>
  <si>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</si>
  <si>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</si>
  <si>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</si>
  <si>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</si>
  <si>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</si>
  <si>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</si>
  <si>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</si>
  <si>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</si>
  <si>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</si>
  <si>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</si>
  <si>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</si>
  <si>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</si>
  <si>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</si>
  <si>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</si>
  <si>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</si>
  <si>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</si>
  <si>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</si>
  <si>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</si>
  <si>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</si>
  <si>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</si>
  <si>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</si>
  <si>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</si>
  <si>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</si>
  <si>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</si>
  <si>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</si>
  <si>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</si>
  <si>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</si>
  <si>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</si>
  <si>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</si>
  <si>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</si>
  <si>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</si>
  <si>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</si>
  <si>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</si>
  <si>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</si>
  <si>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</si>
  <si>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</si>
  <si>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</si>
  <si>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</si>
  <si>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</si>
  <si>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</si>
  <si>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</si>
  <si>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</si>
  <si>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</si>
  <si>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</si>
  <si>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</si>
  <si>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</si>
  <si>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</si>
  <si>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</si>
  <si>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</si>
  <si>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</si>
  <si>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</si>
  <si>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</si>
  <si>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</si>
  <si>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</si>
  <si>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</si>
  <si>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</si>
  <si>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</si>
  <si>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</si>
  <si>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</si>
  <si>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</si>
  <si>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</si>
  <si>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</si>
  <si>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</si>
  <si>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</si>
  <si>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</si>
  <si>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</si>
  <si>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</si>
  <si>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</si>
  <si>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</si>
  <si>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</si>
  <si>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</si>
  <si>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</si>
  <si>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</si>
  <si>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</si>
  <si>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</si>
  <si>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</si>
  <si>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</si>
  <si>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</si>
  <si>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</si>
  <si>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</si>
  <si>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</si>
  <si>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</si>
  <si>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</si>
  <si>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</si>
  <si>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</si>
  <si>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</si>
  <si>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</si>
  <si>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</si>
  <si>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</si>
  <si>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</si>
  <si>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</si>
  <si>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</si>
  <si>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</si>
  <si>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</si>
  <si>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</si>
  <si>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</si>
  <si>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</si>
  <si>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</si>
  <si>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</si>
  <si>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</si>
  <si>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</si>
  <si>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</si>
  <si>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</si>
  <si>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</si>
  <si>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</si>
  <si>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</si>
  <si>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</si>
  <si>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</si>
  <si>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</si>
  <si>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</si>
  <si>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</si>
  <si>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</si>
  <si>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</si>
  <si>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</si>
  <si>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</si>
  <si>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</si>
  <si>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</si>
  <si>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</si>
  <si>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</si>
  <si>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</si>
  <si>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</si>
  <si>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</si>
  <si>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</si>
  <si>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</si>
  <si>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</si>
  <si>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</si>
  <si>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</si>
  <si>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</si>
  <si>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</si>
  <si>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</si>
  <si>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</si>
  <si>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</si>
  <si>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</si>
  <si>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</si>
  <si>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</si>
  <si>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</si>
  <si>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</si>
  <si>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</si>
  <si>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</si>
  <si>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</si>
  <si>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</si>
  <si>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</si>
  <si>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</si>
  <si>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</si>
  <si>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</si>
  <si>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</si>
  <si>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</si>
  <si>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</si>
  <si>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</si>
  <si>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</si>
  <si>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</si>
  <si>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</si>
  <si>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</si>
  <si>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</si>
  <si>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</si>
  <si>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</si>
  <si>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</si>
  <si>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</si>
  <si>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</si>
  <si>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</si>
  <si>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</si>
  <si>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</si>
  <si>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</si>
  <si>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</si>
  <si>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</si>
  <si>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</si>
  <si>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</si>
  <si>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</si>
  <si>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</si>
  <si>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</si>
  <si>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</si>
  <si>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</si>
  <si>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</si>
  <si>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</si>
  <si>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</si>
  <si>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</si>
  <si>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</si>
  <si>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</si>
  <si>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</si>
  <si>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</si>
  <si>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</si>
  <si>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</si>
  <si>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</si>
  <si>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</si>
  <si>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</si>
  <si>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</si>
  <si>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</si>
  <si>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</si>
  <si>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</si>
  <si>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</si>
  <si>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</si>
  <si>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</si>
  <si>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</si>
  <si>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</si>
  <si>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</si>
  <si>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</si>
  <si>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</si>
  <si>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</si>
  <si>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</si>
  <si>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</si>
  <si>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</si>
  <si>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</si>
  <si>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</si>
  <si>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</si>
  <si>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</si>
  <si>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</si>
  <si>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</si>
  <si>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</si>
  <si>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</si>
  <si>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</si>
  <si>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</si>
  <si>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</si>
  <si>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</si>
  <si>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</si>
  <si>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</si>
  <si>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</si>
  <si>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</si>
  <si>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</si>
  <si>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</si>
  <si>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</si>
  <si>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</si>
  <si>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</si>
  <si>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</si>
  <si>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</si>
  <si>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</si>
  <si>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</si>
  <si>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</si>
  <si>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</si>
  <si>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</si>
  <si>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</si>
  <si>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</si>
  <si>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</si>
  <si>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</si>
  <si>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</si>
  <si>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</si>
  <si>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</si>
  <si>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</si>
  <si>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</si>
  <si>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</si>
  <si>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</si>
  <si>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</si>
  <si>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</si>
  <si>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</si>
  <si>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</si>
  <si>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</si>
  <si>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</si>
  <si>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</si>
  <si>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</si>
  <si>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</si>
  <si>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</si>
  <si>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</si>
  <si>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</si>
  <si>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</si>
  <si>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</si>
  <si>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</si>
  <si>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</si>
  <si>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</si>
  <si>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</si>
  <si>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</si>
  <si>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</si>
  <si>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</si>
  <si>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</si>
  <si>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</si>
  <si>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</si>
  <si>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</si>
  <si>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</si>
  <si>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</si>
  <si>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</si>
  <si>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</si>
  <si>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</si>
  <si>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</si>
  <si>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</si>
  <si>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</si>
  <si>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</si>
  <si>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</si>
  <si>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</si>
  <si>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</si>
  <si>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</si>
  <si>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</si>
  <si>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</si>
  <si>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</si>
  <si>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</si>
  <si>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</si>
  <si>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</si>
  <si>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</si>
  <si>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</si>
  <si>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</si>
  <si>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</si>
  <si>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</si>
  <si>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</si>
  <si>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</si>
  <si>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</si>
  <si>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</si>
  <si>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</si>
  <si>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</si>
  <si>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</si>
  <si>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</si>
  <si>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</si>
  <si>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</si>
  <si>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</si>
  <si>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</si>
  <si>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</si>
  <si>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</si>
  <si>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</si>
  <si>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</si>
  <si>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</si>
  <si>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</si>
  <si>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</si>
  <si>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</si>
  <si>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</si>
  <si>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</si>
  <si>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</si>
  <si>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</si>
  <si>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</si>
  <si>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</si>
  <si>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</si>
  <si>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</si>
  <si>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</si>
  <si>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</si>
  <si>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</si>
  <si>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</si>
  <si>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</si>
  <si>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</si>
  <si>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</si>
  <si>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</si>
  <si>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</si>
  <si>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</si>
  <si>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</si>
  <si>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</si>
  <si>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</si>
  <si>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</si>
  <si>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</si>
  <si>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</si>
  <si>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</si>
  <si>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</si>
  <si>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</si>
  <si>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</si>
  <si>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</si>
  <si>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</si>
  <si>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</si>
  <si>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</si>
  <si>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</si>
  <si>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</si>
  <si>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</si>
  <si>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</si>
  <si>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</si>
  <si>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</si>
  <si>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</si>
  <si>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</si>
  <si>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</si>
  <si>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</si>
  <si>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</si>
  <si>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</si>
  <si>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</si>
  <si>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</si>
  <si>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</si>
  <si>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</si>
  <si>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</si>
  <si>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</si>
  <si>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</si>
  <si>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</si>
  <si>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</si>
  <si>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</si>
  <si>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</si>
  <si>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</si>
  <si>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</si>
  <si>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</si>
  <si>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</si>
  <si>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</si>
  <si>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</si>
  <si>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</si>
  <si>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</si>
  <si>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</si>
  <si>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</si>
  <si>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</si>
  <si>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</si>
  <si>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</si>
  <si>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</si>
  <si>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</si>
  <si>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</si>
  <si>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</si>
  <si>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</si>
  <si>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</si>
  <si>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</si>
  <si>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</si>
  <si>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</si>
  <si>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</si>
  <si>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</si>
  <si>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</si>
  <si>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</si>
  <si>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</si>
  <si>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</si>
  <si>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</si>
  <si>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</si>
  <si>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</si>
  <si>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</si>
  <si>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</si>
  <si>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</si>
  <si>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</si>
  <si>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</si>
  <si>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</si>
  <si>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</si>
  <si>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</si>
  <si>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</si>
  <si>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</si>
  <si>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</si>
  <si>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</si>
  <si>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</si>
  <si>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</si>
  <si>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</si>
  <si>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</si>
  <si>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</si>
  <si>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</si>
  <si>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</si>
  <si>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</si>
  <si>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</si>
  <si>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</si>
  <si>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</si>
  <si>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</si>
  <si>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</si>
  <si>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</si>
  <si>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</si>
  <si>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</si>
  <si>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</si>
  <si>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</si>
  <si>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</si>
  <si>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</si>
  <si>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</si>
  <si>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</si>
  <si>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</si>
  <si>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</si>
  <si>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</si>
  <si>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</si>
  <si>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</si>
  <si>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</si>
  <si>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</si>
  <si>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</si>
  <si>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</si>
  <si>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</si>
  <si>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</si>
  <si>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</si>
  <si>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</si>
  <si>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</si>
  <si>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</si>
  <si>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</si>
  <si>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</si>
  <si>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</si>
  <si>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</si>
  <si>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</si>
  <si>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</si>
  <si>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</si>
  <si>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</si>
  <si>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</si>
  <si>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</si>
  <si>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</si>
  <si>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</si>
  <si>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</si>
  <si>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</si>
  <si>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</si>
  <si>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</si>
  <si>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</si>
  <si>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</si>
  <si>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</si>
  <si>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</si>
  <si>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</si>
  <si>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</si>
  <si>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</si>
  <si>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</si>
  <si>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</si>
  <si>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</si>
  <si>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</si>
  <si>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</si>
  <si>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</si>
  <si>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</si>
  <si>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</si>
  <si>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</si>
  <si>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</si>
  <si>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</si>
  <si>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</si>
  <si>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</si>
  <si>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</si>
  <si>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</si>
  <si>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</si>
  <si>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</si>
  <si>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</si>
  <si>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</si>
  <si>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</si>
  <si>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</si>
  <si>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</si>
  <si>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</si>
  <si>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</si>
  <si>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</si>
  <si>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</si>
  <si>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</si>
  <si>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</si>
  <si>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</si>
  <si>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</si>
  <si>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</si>
  <si>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</si>
  <si>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</si>
  <si>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</si>
  <si>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</si>
  <si>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</si>
  <si>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</si>
  <si>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</si>
  <si>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</si>
  <si>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</si>
  <si>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</si>
  <si>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</si>
  <si>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</si>
  <si>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</si>
  <si>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</si>
  <si>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</si>
  <si>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</si>
  <si>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</si>
  <si>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</si>
  <si>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</si>
  <si>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</si>
  <si>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</si>
  <si>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</si>
  <si>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</si>
  <si>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</si>
  <si>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</si>
  <si>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</si>
  <si>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</si>
  <si>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</si>
  <si>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</si>
  <si>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</si>
  <si>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</si>
  <si>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</si>
  <si>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</si>
  <si>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</si>
  <si>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</si>
  <si>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</si>
  <si>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</si>
  <si>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</si>
  <si>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</si>
  <si>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</si>
  <si>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</si>
  <si>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</si>
  <si>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</si>
  <si>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</si>
  <si>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</si>
  <si>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</si>
  <si>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</si>
  <si>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</si>
  <si>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</si>
  <si>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</si>
  <si>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</si>
  <si>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</si>
  <si>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</si>
  <si>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</si>
  <si>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</si>
  <si>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</si>
  <si>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</si>
  <si>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</si>
  <si>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</si>
  <si>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</si>
  <si>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</si>
  <si>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</si>
  <si>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</si>
  <si>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</si>
  <si>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</si>
  <si>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</si>
  <si>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</si>
  <si>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</si>
  <si>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</si>
  <si>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</si>
  <si>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</si>
  <si>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</si>
  <si>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</si>
  <si>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</si>
  <si>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</si>
  <si>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</si>
  <si>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</si>
  <si>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</si>
  <si>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</si>
  <si>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</si>
  <si>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</si>
  <si>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</si>
  <si>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</si>
  <si>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</si>
  <si>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</si>
  <si>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</si>
  <si>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</si>
  <si>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</si>
  <si>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</si>
  <si>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</si>
  <si>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</si>
  <si>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</si>
  <si>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</si>
  <si>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</si>
  <si>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</si>
  <si>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</si>
  <si>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</si>
  <si>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</si>
  <si>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</si>
  <si>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</si>
  <si>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</si>
  <si>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</si>
  <si>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</si>
  <si>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</si>
  <si>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</si>
  <si>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</si>
  <si>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</si>
  <si>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</si>
  <si>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</si>
  <si>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</si>
  <si>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</si>
  <si>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</si>
  <si>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</si>
  <si>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</si>
  <si>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</si>
  <si>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</si>
  <si>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</si>
  <si>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</si>
  <si>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</si>
  <si>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</si>
  <si>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</si>
  <si>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</si>
  <si>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</si>
  <si>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</si>
  <si>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</si>
  <si>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</si>
  <si>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</si>
  <si>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</si>
  <si>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</si>
  <si>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</si>
  <si>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</si>
  <si>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</si>
  <si>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</si>
  <si>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</si>
  <si>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</si>
  <si>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</si>
  <si>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</si>
  <si>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</si>
  <si>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</si>
  <si>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</si>
  <si>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</si>
  <si>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</si>
  <si>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</si>
  <si>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</si>
  <si>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</si>
  <si>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</si>
  <si>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</si>
  <si>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</si>
  <si>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</si>
  <si>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</si>
  <si>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</si>
  <si>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</si>
  <si>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</si>
  <si>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</si>
  <si>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</si>
  <si>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</si>
  <si>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</si>
  <si>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</si>
  <si>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</si>
  <si>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</si>
  <si>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</si>
  <si>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</si>
  <si>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</si>
  <si>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</si>
  <si>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</si>
  <si>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</si>
  <si>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</si>
  <si>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</si>
  <si>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</si>
  <si>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</si>
  <si>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</si>
  <si>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</si>
  <si>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</si>
  <si>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</si>
  <si>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</si>
  <si>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</si>
  <si>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</si>
  <si>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</si>
  <si>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</si>
  <si>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</si>
  <si>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</si>
  <si>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</si>
  <si>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</si>
  <si>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</si>
  <si>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</si>
  <si>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</si>
  <si>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</si>
  <si>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</si>
  <si>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</si>
  <si>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</si>
  <si>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</si>
  <si>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</si>
  <si>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</si>
  <si>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</si>
  <si>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</si>
  <si>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</si>
  <si>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</si>
  <si>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</si>
  <si>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</si>
  <si>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</si>
  <si>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</si>
  <si>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</si>
  <si>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</si>
  <si>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</si>
  <si>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</si>
  <si>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</si>
  <si>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</si>
  <si>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</si>
  <si>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</si>
  <si>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</si>
  <si>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</si>
  <si>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</si>
  <si>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</si>
  <si>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</si>
  <si>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</si>
  <si>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</si>
  <si>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</si>
  <si>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</si>
  <si>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</si>
  <si>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</si>
  <si>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</si>
  <si>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</si>
  <si>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</si>
  <si>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</si>
  <si>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</si>
  <si>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</si>
  <si>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</si>
  <si>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</si>
  <si>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</si>
  <si>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</si>
  <si>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</si>
  <si>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</si>
  <si>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</si>
  <si>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</si>
  <si>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</si>
  <si>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</si>
  <si>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</si>
  <si>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</si>
  <si>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</si>
  <si>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</si>
  <si>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</si>
  <si>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</si>
  <si>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</si>
  <si>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</si>
  <si>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</si>
  <si>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</si>
  <si>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</si>
  <si>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</si>
  <si>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</si>
  <si>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</si>
  <si>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</si>
  <si>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</si>
  <si>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</si>
  <si>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</si>
  <si>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</si>
  <si>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</si>
  <si>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</si>
  <si>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</si>
  <si>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</si>
  <si>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</si>
  <si>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</si>
  <si>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</si>
  <si>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</si>
  <si>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</si>
  <si>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</si>
  <si>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</si>
  <si>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</si>
  <si>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</si>
  <si>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</si>
  <si>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</si>
  <si>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</si>
  <si>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</si>
  <si>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</si>
  <si>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</si>
  <si>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</si>
  <si>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</si>
  <si>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</si>
  <si>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</si>
  <si>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</si>
  <si>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</si>
  <si>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</si>
  <si>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</si>
  <si>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</si>
  <si>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</si>
  <si>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</si>
  <si>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</si>
  <si>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</si>
  <si>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</si>
  <si>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</si>
  <si>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</si>
  <si>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</si>
  <si>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</si>
  <si>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</si>
  <si>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</si>
  <si>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</si>
  <si>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</si>
  <si>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</si>
  <si>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</si>
  <si>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</si>
  <si>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</si>
  <si>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</si>
  <si>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</si>
  <si>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</si>
  <si>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</si>
  <si>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</si>
  <si>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</si>
  <si>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</si>
  <si>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</si>
  <si>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</si>
  <si>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</si>
  <si>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</si>
  <si>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</si>
  <si>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</si>
  <si>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</si>
  <si>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</si>
  <si>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</si>
  <si>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</si>
  <si>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</si>
  <si>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</si>
  <si>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</si>
  <si>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</si>
  <si>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</si>
  <si>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</si>
  <si>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</si>
  <si>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</si>
  <si>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</si>
  <si>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</si>
  <si>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</si>
  <si>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</si>
  <si>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</si>
  <si>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</si>
  <si>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</si>
  <si>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</si>
  <si>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</si>
  <si>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</si>
  <si>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</si>
  <si>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</si>
  <si>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</si>
  <si>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</si>
  <si>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</si>
  <si>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</si>
  <si>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</si>
  <si>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</si>
  <si>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</si>
  <si>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</si>
  <si>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</si>
  <si>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</si>
  <si>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</si>
  <si>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</si>
  <si>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</si>
  <si>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</si>
  <si>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</si>
  <si>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</si>
  <si>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</si>
  <si>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</si>
  <si>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</si>
  <si>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</si>
  <si>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</si>
  <si>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</si>
  <si>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</si>
  <si>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</si>
  <si>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</si>
  <si>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</si>
  <si>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</si>
  <si>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</si>
  <si>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</si>
  <si>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</si>
  <si>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</si>
  <si>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</si>
  <si>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</si>
  <si>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</si>
  <si>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</si>
  <si>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</si>
  <si>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</si>
  <si>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</si>
  <si>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</si>
  <si>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</si>
  <si>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</si>
  <si>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</si>
  <si>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</si>
  <si>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</si>
  <si>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</si>
  <si>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</si>
  <si>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</si>
  <si>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</si>
  <si>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</si>
  <si>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</si>
  <si>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</si>
  <si>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</si>
  <si>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</si>
  <si>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</si>
  <si>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</si>
  <si>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</si>
  <si>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</si>
  <si>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</si>
  <si>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</si>
  <si>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</si>
  <si>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</si>
  <si>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</si>
  <si>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</si>
  <si>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</si>
  <si>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</si>
  <si>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</si>
  <si>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</si>
  <si>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</si>
  <si>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</si>
  <si>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</si>
  <si>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</si>
  <si>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</si>
  <si>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</si>
  <si>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</si>
  <si>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</si>
  <si>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</si>
  <si>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</si>
  <si>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</si>
  <si>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</si>
  <si>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</si>
  <si>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</si>
  <si>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</si>
  <si>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</si>
  <si>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</si>
  <si>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</si>
  <si>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</si>
  <si>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</si>
  <si>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</si>
  <si>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</si>
  <si>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</si>
  <si>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</si>
  <si>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</si>
  <si>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</si>
  <si>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</si>
  <si>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</si>
  <si>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</si>
  <si>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</si>
  <si>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</si>
  <si>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</si>
  <si>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</si>
  <si>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</si>
  <si>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</si>
  <si>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</si>
  <si>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</si>
  <si>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</si>
  <si>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</si>
  <si>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</si>
  <si>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</si>
  <si>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</si>
  <si>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</si>
  <si>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</si>
  <si>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</si>
  <si>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</si>
  <si>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</si>
  <si>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</si>
  <si>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</si>
  <si>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</si>
  <si>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</si>
  <si>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</si>
  <si>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</si>
  <si>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</si>
  <si>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</si>
  <si>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</si>
  <si>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</si>
  <si>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</si>
  <si>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</si>
  <si>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</si>
  <si>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</si>
  <si>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</si>
  <si>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</si>
  <si>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</si>
  <si>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</si>
  <si>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</si>
  <si>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</si>
  <si>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</si>
  <si>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</si>
  <si>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</si>
  <si>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</si>
  <si>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</si>
  <si>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</si>
  <si>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</si>
  <si>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</si>
  <si>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</si>
  <si>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</si>
  <si>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</si>
  <si>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</si>
  <si>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</si>
  <si>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</si>
  <si>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</si>
  <si>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</si>
  <si>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</si>
  <si>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</si>
  <si>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</si>
  <si>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</si>
  <si>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</si>
  <si>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</si>
  <si>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</si>
  <si>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</si>
  <si>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</si>
  <si>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</si>
  <si>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</si>
  <si>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</si>
  <si>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</si>
  <si>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</si>
  <si>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</si>
  <si>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</si>
  <si>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</si>
  <si>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</si>
  <si>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</si>
  <si>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</si>
  <si>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</si>
  <si>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</si>
  <si>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</si>
  <si>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</si>
  <si>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</si>
  <si>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</si>
  <si>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</si>
  <si>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</si>
  <si>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</si>
  <si>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</si>
  <si>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</si>
  <si>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</si>
  <si>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</si>
  <si>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</si>
  <si>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</si>
  <si>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</si>
  <si>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</si>
  <si>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</si>
  <si>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</si>
  <si>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</si>
  <si>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</si>
  <si>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</si>
  <si>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</si>
  <si>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</si>
  <si>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</si>
  <si>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</si>
  <si>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</si>
  <si>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</si>
  <si>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</si>
  <si>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</si>
  <si>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</si>
  <si>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</si>
  <si>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</si>
  <si>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</si>
  <si>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</si>
  <si>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</si>
  <si>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</si>
  <si>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</si>
  <si>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</si>
  <si>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</si>
  <si>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</si>
  <si>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</si>
  <si>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</si>
  <si>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</si>
  <si>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</si>
  <si>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</si>
  <si>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</si>
  <si>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</si>
  <si>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</si>
  <si>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</si>
  <si>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</si>
  <si>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</si>
  <si>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</si>
  <si>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</si>
  <si>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</si>
  <si>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</si>
  <si>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</si>
  <si>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</si>
  <si>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</si>
  <si>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</si>
  <si>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</si>
  <si>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</si>
  <si>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</si>
  <si>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</si>
  <si>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</si>
  <si>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</si>
  <si>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</si>
  <si>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</si>
  <si>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</si>
  <si>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</si>
  <si>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</si>
  <si>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</si>
  <si>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</si>
  <si>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</si>
  <si>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</si>
  <si>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</si>
  <si>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</si>
  <si>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</si>
  <si>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</si>
  <si>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</si>
  <si>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</si>
  <si>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</si>
  <si>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</si>
  <si>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</si>
  <si>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</si>
  <si>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</si>
  <si>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</si>
  <si>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</si>
  <si>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</si>
  <si>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</si>
  <si>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</si>
  <si>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</si>
  <si>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</si>
  <si>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</si>
  <si>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</si>
  <si>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</si>
  <si>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</si>
  <si>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</si>
  <si>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</si>
  <si>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</si>
  <si>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</si>
  <si>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</si>
  <si>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</si>
  <si>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</si>
  <si>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</si>
  <si>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</si>
  <si>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</si>
  <si>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</si>
  <si>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</si>
  <si>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</si>
  <si>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</si>
  <si>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</si>
  <si>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</si>
  <si>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</si>
  <si>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</si>
  <si>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</si>
  <si>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</si>
  <si>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</si>
  <si>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</si>
  <si>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</si>
  <si>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</si>
  <si>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</si>
  <si>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</si>
  <si>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</si>
  <si>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</si>
  <si>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</si>
  <si>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</si>
  <si>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</si>
  <si>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</si>
  <si>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</si>
  <si>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</si>
  <si>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</si>
  <si>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</si>
  <si>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</si>
  <si>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</si>
  <si>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</si>
  <si>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</si>
  <si>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</si>
  <si>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</si>
  <si>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</si>
  <si>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</si>
  <si>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</si>
  <si>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</si>
  <si>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</si>
  <si>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</si>
  <si>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</si>
  <si>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</si>
  <si>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</si>
  <si>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</si>
  <si>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</si>
  <si>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</si>
  <si>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</si>
  <si>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</si>
  <si>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</si>
  <si>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</si>
  <si>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</si>
  <si>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</si>
  <si>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</si>
  <si>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</si>
  <si>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</si>
  <si>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</si>
  <si>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</si>
  <si>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</si>
  <si>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</si>
  <si>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</si>
  <si>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</si>
  <si>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</si>
  <si>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</si>
  <si>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</si>
  <si>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</si>
  <si>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</si>
  <si>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</si>
  <si>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</si>
  <si>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</si>
  <si>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</si>
  <si>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</si>
  <si>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</si>
  <si>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</si>
  <si>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</si>
  <si>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</si>
  <si>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</si>
  <si>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</si>
  <si>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</si>
  <si>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</si>
  <si>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</si>
  <si>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</si>
  <si>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</si>
  <si>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</si>
  <si>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</si>
  <si>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</si>
  <si>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</si>
  <si>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</si>
  <si>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</si>
  <si>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</si>
  <si>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</si>
  <si>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</si>
  <si>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</si>
  <si>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</si>
  <si>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</si>
  <si>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</si>
  <si>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</si>
  <si>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</si>
  <si>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</si>
  <si>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</si>
  <si>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</si>
  <si>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</si>
  <si>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</si>
  <si>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</si>
  <si>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</si>
  <si>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</si>
  <si>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</si>
  <si>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</si>
  <si>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</si>
  <si>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</si>
  <si>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</si>
  <si>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</si>
  <si>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</si>
  <si>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</si>
  <si>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</si>
  <si>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</si>
  <si>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</si>
  <si>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</si>
  <si>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</si>
  <si>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</si>
  <si>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</si>
  <si>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</si>
  <si>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</si>
  <si>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</si>
  <si>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</si>
  <si>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</si>
  <si>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</si>
  <si>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</si>
  <si>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</si>
  <si>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</si>
  <si>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</si>
  <si>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</si>
  <si>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</si>
  <si>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</si>
  <si>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</si>
  <si>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</si>
  <si>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</si>
  <si>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</si>
  <si>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</si>
  <si>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</si>
  <si>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</si>
  <si>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</si>
  <si>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</si>
  <si>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</si>
  <si>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</si>
  <si>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</si>
  <si>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</si>
  <si>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</si>
  <si>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</si>
  <si>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</si>
  <si>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</si>
  <si>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</si>
  <si>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</si>
  <si>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</si>
  <si>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</si>
  <si>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</si>
  <si>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</si>
  <si>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</si>
  <si>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</si>
  <si>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</si>
  <si>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</si>
  <si>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</si>
  <si>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</si>
  <si>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</si>
  <si>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</si>
  <si>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</si>
  <si>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</si>
  <si>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</si>
  <si>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</si>
  <si>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</si>
  <si>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</si>
  <si>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</si>
  <si>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</si>
  <si>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</si>
  <si>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</si>
  <si>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</si>
  <si>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</si>
  <si>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</si>
  <si>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</si>
  <si>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</si>
  <si>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</si>
  <si>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</si>
  <si>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</si>
  <si>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</si>
  <si>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</si>
  <si>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</si>
  <si>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</si>
  <si>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</si>
  <si>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</si>
  <si>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</si>
  <si>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</si>
  <si>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</si>
  <si>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</si>
  <si>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</si>
  <si>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</si>
  <si>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</si>
  <si>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</si>
  <si>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</si>
  <si>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</si>
  <si>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</si>
  <si>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</si>
  <si>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</si>
  <si>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</si>
  <si>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</si>
  <si>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</si>
  <si>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</si>
  <si>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</si>
  <si>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</si>
  <si>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</si>
  <si>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</si>
  <si>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</si>
  <si>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</si>
  <si>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</si>
  <si>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</si>
  <si>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</si>
  <si>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</si>
  <si>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</si>
  <si>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</si>
  <si>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</si>
  <si>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</si>
  <si>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</si>
  <si>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</si>
  <si>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</si>
  <si>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</si>
  <si>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</si>
  <si>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</si>
  <si>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</si>
  <si>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</si>
  <si>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</si>
  <si>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</si>
  <si>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</si>
  <si>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</si>
  <si>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</si>
  <si>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</si>
  <si>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</si>
  <si>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</si>
  <si>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</si>
  <si>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</si>
  <si>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</si>
  <si>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</si>
  <si>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</si>
  <si>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</si>
  <si>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</si>
  <si>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</si>
  <si>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</si>
  <si>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</si>
  <si>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</si>
  <si>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</si>
  <si>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</si>
  <si>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</si>
  <si>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</si>
  <si>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</si>
  <si>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</si>
  <si>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</si>
  <si>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</si>
  <si>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</si>
  <si>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</si>
  <si>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</si>
  <si>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</si>
  <si>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</si>
  <si>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</si>
  <si>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</si>
  <si>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</si>
  <si>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</si>
  <si>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</si>
  <si>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</si>
  <si>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</si>
  <si>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</si>
  <si>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</si>
  <si>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</si>
  <si>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</si>
  <si>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</si>
  <si>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</si>
  <si>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</si>
  <si>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</si>
  <si>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</si>
  <si>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</si>
  <si>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</si>
  <si>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</si>
  <si>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</si>
  <si>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</si>
  <si>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</si>
  <si>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</si>
  <si>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</si>
  <si>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</si>
  <si>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</si>
  <si>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</si>
  <si>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</si>
  <si>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</si>
  <si>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</si>
  <si>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</si>
  <si>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</si>
  <si>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</si>
  <si>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</si>
  <si>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</si>
  <si>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</si>
  <si>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</si>
  <si>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</si>
  <si>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</si>
  <si>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</si>
  <si>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</si>
  <si>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</si>
  <si>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</si>
  <si>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</si>
  <si>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</si>
  <si>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</si>
  <si>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</si>
  <si>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</si>
  <si>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</si>
  <si>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</si>
  <si>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</si>
  <si>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</si>
  <si>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</si>
  <si>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</si>
  <si>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</si>
  <si>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</si>
  <si>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</si>
  <si>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</si>
  <si>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</si>
  <si>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</si>
  <si>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</si>
  <si>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</si>
  <si>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</si>
  <si>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</si>
  <si>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</si>
  <si>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</si>
  <si>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</si>
  <si>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</si>
  <si>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</si>
  <si>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</si>
  <si>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</si>
  <si>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</si>
  <si>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</si>
  <si>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</si>
  <si>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</si>
  <si>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</si>
  <si>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</si>
  <si>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</si>
  <si>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</si>
  <si>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</si>
  <si>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</si>
  <si>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</si>
  <si>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</si>
  <si>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</si>
  <si>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</si>
  <si>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</si>
  <si>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</si>
  <si>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</si>
  <si>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</si>
  <si>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</si>
  <si>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</si>
  <si>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</si>
  <si>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</si>
  <si>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</si>
  <si>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</si>
  <si>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</si>
  <si>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</si>
  <si>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</si>
  <si>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</si>
  <si>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</si>
  <si>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</si>
  <si>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</si>
  <si>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</si>
  <si>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</si>
  <si>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</si>
  <si>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</si>
  <si>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</si>
  <si>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</si>
  <si>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</si>
  <si>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</si>
  <si>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</si>
  <si>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</si>
  <si>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</si>
  <si>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</si>
  <si>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</si>
  <si>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</si>
  <si>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</si>
  <si>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</si>
  <si>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</si>
  <si>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</si>
  <si>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</si>
  <si>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</si>
  <si>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</si>
  <si>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</si>
  <si>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</si>
  <si>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</si>
  <si>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</si>
  <si>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</si>
  <si>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</si>
  <si>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</si>
  <si>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</si>
  <si>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</si>
  <si>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</si>
  <si>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</si>
  <si>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</si>
  <si>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</si>
  <si>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</si>
  <si>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</si>
  <si>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</si>
  <si>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</si>
  <si>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</si>
  <si>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</si>
  <si>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</si>
  <si>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</si>
  <si>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</si>
  <si>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</si>
  <si>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</si>
  <si>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</si>
  <si>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</si>
  <si>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</si>
  <si>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</si>
  <si>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</si>
  <si>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</si>
  <si>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</si>
  <si>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</si>
  <si>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</si>
  <si>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</si>
  <si>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</si>
  <si>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</si>
  <si>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</si>
  <si>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</si>
  <si>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</si>
  <si>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</si>
  <si>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</si>
  <si>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</si>
  <si>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</si>
  <si>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</si>
  <si>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</si>
  <si>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</si>
  <si>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</si>
  <si>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</si>
  <si>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</si>
  <si>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</si>
  <si>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</si>
  <si>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</si>
  <si>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</si>
  <si>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</si>
  <si>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</si>
  <si>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</si>
  <si>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</si>
  <si>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</si>
  <si>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</si>
  <si>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</si>
  <si>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</si>
  <si>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</si>
  <si>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</si>
  <si>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</si>
  <si>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</si>
  <si>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</si>
  <si>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</si>
  <si>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</si>
  <si>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</si>
  <si>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</si>
  <si>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</si>
  <si>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</si>
  <si>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</si>
  <si>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</si>
  <si>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</si>
  <si>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</si>
  <si>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</si>
  <si>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</si>
  <si>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</si>
  <si>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</si>
  <si>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</si>
  <si>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</si>
  <si>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</si>
  <si>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</si>
  <si>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</si>
  <si>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</si>
  <si>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</si>
  <si>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</si>
  <si>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</si>
  <si>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</si>
  <si>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</si>
  <si>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</si>
  <si>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</si>
  <si>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</si>
  <si>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</si>
  <si>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</si>
  <si>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</si>
  <si>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</si>
  <si>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</si>
  <si>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</si>
  <si>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</si>
  <si>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</si>
  <si>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</si>
  <si>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</si>
  <si>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</si>
  <si>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</si>
  <si>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</si>
  <si>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</si>
  <si>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</si>
  <si>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</si>
  <si>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</si>
  <si>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</si>
  <si>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</si>
  <si>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</si>
  <si>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</si>
  <si>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</si>
  <si>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</si>
  <si>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</si>
  <si>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</si>
  <si>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</si>
  <si>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</si>
  <si>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</si>
  <si>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</si>
  <si>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</si>
  <si>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</si>
  <si>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</si>
  <si>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</si>
  <si>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</si>
  <si>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</si>
  <si>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</si>
  <si>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</si>
  <si>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</si>
  <si>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</si>
  <si>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</si>
  <si>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</si>
  <si>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</si>
  <si>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</si>
  <si>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</si>
  <si>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</si>
  <si>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</si>
  <si>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</si>
  <si>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</si>
  <si>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</si>
  <si>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</si>
  <si>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</si>
  <si>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</si>
  <si>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</si>
  <si>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</si>
  <si>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</si>
  <si>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</si>
  <si>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</si>
  <si>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</si>
  <si>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</si>
  <si>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</si>
  <si>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</si>
  <si>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</si>
  <si>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</si>
  <si>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</si>
  <si>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</si>
  <si>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</si>
  <si>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</si>
  <si>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</si>
  <si>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</si>
  <si>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</si>
  <si>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</si>
  <si>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</si>
  <si>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</si>
  <si>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</si>
  <si>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</si>
  <si>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</si>
  <si>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</si>
  <si>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</si>
  <si>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</si>
  <si>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</si>
  <si>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</si>
  <si>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</si>
  <si>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</si>
  <si>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</si>
  <si>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</si>
  <si>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</si>
  <si>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</si>
  <si>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</si>
  <si>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</si>
  <si>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</si>
  <si>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</si>
  <si>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</si>
  <si>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</si>
  <si>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</si>
  <si>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</si>
  <si>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</si>
  <si>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</si>
  <si>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</si>
  <si>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</si>
  <si>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</si>
  <si>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</si>
  <si>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</si>
  <si>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</si>
  <si>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</si>
  <si>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</si>
  <si>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</si>
  <si>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</si>
  <si>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</si>
  <si>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</si>
  <si>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</si>
  <si>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</si>
  <si>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</si>
  <si>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</si>
  <si>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</si>
  <si>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</si>
  <si>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</si>
  <si>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</si>
  <si>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</si>
  <si>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</si>
  <si>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</si>
  <si>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</si>
  <si>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</si>
  <si>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</si>
  <si>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</si>
  <si>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</si>
  <si>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</si>
  <si>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</si>
  <si>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</si>
  <si>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</si>
  <si>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</si>
  <si>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</si>
  <si>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</si>
  <si>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</si>
  <si>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</si>
  <si>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</si>
  <si>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</si>
  <si>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</si>
  <si>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</si>
  <si>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</si>
  <si>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</si>
  <si>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</si>
  <si>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</si>
  <si>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</si>
  <si>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</si>
  <si>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</si>
  <si>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</si>
  <si>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</si>
  <si>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</si>
  <si>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</si>
  <si>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</si>
  <si>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</si>
  <si>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</si>
  <si>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</si>
  <si>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</si>
  <si>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</si>
  <si>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</si>
  <si>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</si>
  <si>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</si>
  <si>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</si>
  <si>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</si>
  <si>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</si>
  <si>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</si>
  <si>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</si>
  <si>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</si>
  <si>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</si>
  <si>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</si>
  <si>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</si>
  <si>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</si>
  <si>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</si>
  <si>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</si>
  <si>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</si>
  <si>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</si>
  <si>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</si>
  <si>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</si>
  <si>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</si>
  <si>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</si>
  <si>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</si>
  <si>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</si>
  <si>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</si>
  <si>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</si>
  <si>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</si>
  <si>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</si>
  <si>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</si>
  <si>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</si>
  <si>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</si>
  <si>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</si>
  <si>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</si>
  <si>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</si>
  <si>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</si>
  <si>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</si>
  <si>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</si>
  <si>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</si>
  <si>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</si>
  <si>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</si>
  <si>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</si>
  <si>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</si>
  <si>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</si>
  <si>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</si>
  <si>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</si>
  <si>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</si>
  <si>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</si>
  <si>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</si>
  <si>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</si>
  <si>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</si>
  <si>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</si>
  <si>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</si>
  <si>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</si>
  <si>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</si>
  <si>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</si>
  <si>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</si>
  <si>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</si>
  <si>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</si>
  <si>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</si>
  <si>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</si>
  <si>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</si>
  <si>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</si>
  <si>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</si>
  <si>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</si>
  <si>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</si>
  <si>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</si>
  <si>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</si>
  <si>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</si>
  <si>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</si>
  <si>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</si>
  <si>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</si>
  <si>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</si>
  <si>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</si>
  <si>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</si>
  <si>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</si>
  <si>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</si>
  <si>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</si>
  <si>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</si>
  <si>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</si>
  <si>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</si>
  <si>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</si>
  <si>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</si>
  <si>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</si>
  <si>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</si>
  <si>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</si>
  <si>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</si>
  <si>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</si>
  <si>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</si>
  <si>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</si>
  <si>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</si>
  <si>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</si>
  <si>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</si>
  <si>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</si>
  <si>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</si>
  <si>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</si>
  <si>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</si>
  <si>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</si>
  <si>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</si>
  <si>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</si>
  <si>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</si>
  <si>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</si>
  <si>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</si>
  <si>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</si>
  <si>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</si>
  <si>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</si>
  <si>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</si>
  <si>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</si>
  <si>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</si>
  <si>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</si>
  <si>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</si>
  <si>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</si>
  <si>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</si>
  <si>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</si>
  <si>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</si>
  <si>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</si>
  <si>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</si>
  <si>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</si>
  <si>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</si>
  <si>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</si>
  <si>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</si>
  <si>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</si>
  <si>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</si>
  <si>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</si>
  <si>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</si>
  <si>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</si>
  <si>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</si>
  <si>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</si>
  <si>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</si>
  <si>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</si>
  <si>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</si>
  <si>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</si>
  <si>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</si>
  <si>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</si>
  <si>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</si>
  <si>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</si>
  <si>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</si>
  <si>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</si>
  <si>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</si>
  <si>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</si>
  <si>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</si>
  <si>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</si>
  <si>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</si>
  <si>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</si>
  <si>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</si>
  <si>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</si>
  <si>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</si>
  <si>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</si>
  <si>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</si>
  <si>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</si>
  <si>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</si>
  <si>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</si>
  <si>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</si>
  <si>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</si>
  <si>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</si>
  <si>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</si>
  <si>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</si>
  <si>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</si>
  <si>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</si>
  <si>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</si>
  <si>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</si>
  <si>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</si>
  <si>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</si>
  <si>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</si>
  <si>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</si>
  <si>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</si>
  <si>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</si>
  <si>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</si>
  <si>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</si>
  <si>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</si>
  <si>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</si>
  <si>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</si>
  <si>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</si>
  <si>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</si>
  <si>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</si>
  <si>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</si>
  <si>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</si>
  <si>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</si>
  <si>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</si>
  <si>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</si>
  <si>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</si>
  <si>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</si>
  <si>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</si>
  <si>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</si>
  <si>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</si>
  <si>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</si>
  <si>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</si>
  <si>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</si>
  <si>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</si>
  <si>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</si>
  <si>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</si>
  <si>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</si>
  <si>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</si>
  <si>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</si>
  <si>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</si>
  <si>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</si>
  <si>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</si>
  <si>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</si>
  <si>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</si>
  <si>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</si>
  <si>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</si>
  <si>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</si>
  <si>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</si>
  <si>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</si>
  <si>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</si>
  <si>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</si>
  <si>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</si>
  <si>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</si>
  <si>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</si>
  <si>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</si>
  <si>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</si>
  <si>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</si>
  <si>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</si>
  <si>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</si>
  <si>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</si>
  <si>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</si>
  <si>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</si>
  <si>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</si>
  <si>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</si>
  <si>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</si>
  <si>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</si>
  <si>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</si>
  <si>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</si>
  <si>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</si>
  <si>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</si>
  <si>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</si>
  <si>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</si>
  <si>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</si>
  <si>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</si>
  <si>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</si>
  <si>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</si>
  <si>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</si>
  <si>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</si>
  <si>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</si>
  <si>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</si>
  <si>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</si>
  <si>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</si>
  <si>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</si>
  <si>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</si>
  <si>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</si>
  <si>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</si>
  <si>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</si>
  <si>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</si>
  <si>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</si>
  <si>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</si>
  <si>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</si>
  <si>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</si>
  <si>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</si>
  <si>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</si>
  <si>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</si>
  <si>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</si>
  <si>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</si>
  <si>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</si>
  <si>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</si>
  <si>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</si>
  <si>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</si>
  <si>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</si>
  <si>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</si>
  <si>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</si>
  <si>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</si>
  <si>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</si>
  <si>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</si>
  <si>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</si>
  <si>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</si>
  <si>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</si>
  <si>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</si>
  <si>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</si>
  <si>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</si>
  <si>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</si>
  <si>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</si>
  <si>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</si>
  <si>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</si>
  <si>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</si>
  <si>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</si>
  <si>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</si>
  <si>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</si>
  <si>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</si>
  <si>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</si>
  <si>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</si>
  <si>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</si>
  <si>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</si>
  <si>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</si>
  <si>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</si>
  <si>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</si>
  <si>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</si>
  <si>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</si>
  <si>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</si>
  <si>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</si>
  <si>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</si>
  <si>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</si>
  <si>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</si>
  <si>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</si>
  <si>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</si>
  <si>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</si>
  <si>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</si>
  <si>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</si>
  <si>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</si>
  <si>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</si>
  <si>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</si>
  <si>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</si>
  <si>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</si>
  <si>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</si>
  <si>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</si>
  <si>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</si>
  <si>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</si>
  <si>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</si>
  <si>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</si>
  <si>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</si>
  <si>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</si>
  <si>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</si>
  <si>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</si>
  <si>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</si>
  <si>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</si>
  <si>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</si>
  <si>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</si>
  <si>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</si>
  <si>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</si>
  <si>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</si>
  <si>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</si>
  <si>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</si>
  <si>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</si>
  <si>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</si>
  <si>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</si>
  <si>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</si>
  <si>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</si>
  <si>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</si>
  <si>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</si>
  <si>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</si>
  <si>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</si>
  <si>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</si>
  <si>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</si>
  <si>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</si>
  <si>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</si>
  <si>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</si>
  <si>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</si>
  <si>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</si>
  <si>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</si>
  <si>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</si>
  <si>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</si>
  <si>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</si>
  <si>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</si>
  <si>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</si>
  <si>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</si>
  <si>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</si>
  <si>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</si>
  <si>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</si>
  <si>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</si>
  <si>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</si>
  <si>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</si>
  <si>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</si>
  <si>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</si>
  <si>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</si>
  <si>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</si>
  <si>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</si>
  <si>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</si>
  <si>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</si>
  <si>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</si>
  <si>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</si>
  <si>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</si>
  <si>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</si>
  <si>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</si>
  <si>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</si>
  <si>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</si>
  <si>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</si>
  <si>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</si>
  <si>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</si>
  <si>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</si>
  <si>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</si>
  <si>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</si>
  <si>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</si>
  <si>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</si>
  <si>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</si>
  <si>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</si>
  <si>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</si>
  <si>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</si>
  <si>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</si>
  <si>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</si>
  <si>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</si>
  <si>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</si>
  <si>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</si>
  <si>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</si>
  <si>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</si>
  <si>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</si>
  <si>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</si>
  <si>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</si>
  <si>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</si>
  <si>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</si>
  <si>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</si>
  <si>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</si>
  <si>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</si>
  <si>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</si>
  <si>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</si>
  <si>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</si>
  <si>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</si>
  <si>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</si>
  <si>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</si>
  <si>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</si>
  <si>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</si>
  <si>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</si>
  <si>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</si>
  <si>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</si>
  <si>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</si>
  <si>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</si>
  <si>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</si>
  <si>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</si>
  <si>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</si>
  <si>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</si>
  <si>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</si>
  <si>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</si>
  <si>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</si>
  <si>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</si>
  <si>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</si>
  <si>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</si>
  <si>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</si>
  <si>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</si>
  <si>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</si>
  <si>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</si>
  <si>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</si>
  <si>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</si>
  <si>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</si>
  <si>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</si>
  <si>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</si>
  <si>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</si>
  <si>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</si>
  <si>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</si>
  <si>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</si>
  <si>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</si>
  <si>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</si>
  <si>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</si>
  <si>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</si>
  <si>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</si>
  <si>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</si>
  <si>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</si>
  <si>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</si>
  <si>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</si>
  <si>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</si>
  <si>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</si>
  <si>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</si>
  <si>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</si>
  <si>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</si>
  <si>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</si>
  <si>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</si>
  <si>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</si>
  <si>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</si>
  <si>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</si>
  <si>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</si>
  <si>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</si>
  <si>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</si>
  <si>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</si>
  <si>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</si>
  <si>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</si>
  <si>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</si>
  <si>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</si>
  <si>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</si>
  <si>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</si>
  <si>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</si>
  <si>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</si>
  <si>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</si>
  <si>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</si>
  <si>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</si>
  <si>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</si>
  <si>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</si>
  <si>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</si>
  <si>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</si>
  <si>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</si>
  <si>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</si>
  <si>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</si>
  <si>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</si>
  <si>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</si>
  <si>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</si>
  <si>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</si>
  <si>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</si>
  <si>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</si>
  <si>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</si>
  <si>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</si>
  <si>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</si>
  <si>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</si>
  <si>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</si>
  <si>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</si>
  <si>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</si>
  <si>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</si>
  <si>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</si>
  <si>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</si>
  <si>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</si>
  <si>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</si>
  <si>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</si>
  <si>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</si>
  <si>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</si>
  <si>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</si>
  <si>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</si>
  <si>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</si>
  <si>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</si>
  <si>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</si>
  <si>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</si>
  <si>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</si>
  <si>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</si>
  <si>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</si>
  <si>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</si>
  <si>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</si>
  <si>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</si>
  <si>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</si>
  <si>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</si>
  <si>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</si>
  <si>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</si>
  <si>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</si>
  <si>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</si>
  <si>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</si>
  <si>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</si>
  <si>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</si>
  <si>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</si>
  <si>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</si>
  <si>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</si>
  <si>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</si>
  <si>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</si>
  <si>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</si>
  <si>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</si>
  <si>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</si>
  <si>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</si>
  <si>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</si>
  <si>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</si>
  <si>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</si>
  <si>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</si>
  <si>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</si>
  <si>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</si>
  <si>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</si>
  <si>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</si>
  <si>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</si>
  <si>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</si>
  <si>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</si>
  <si>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</si>
  <si>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</si>
  <si>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</si>
  <si>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</si>
  <si>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</si>
  <si>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</si>
  <si>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</si>
  <si>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</si>
  <si>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</si>
  <si>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</si>
  <si>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</si>
  <si>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</si>
  <si>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</si>
  <si>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</si>
  <si>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</si>
  <si>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</si>
  <si>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</si>
  <si>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</si>
  <si>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</si>
  <si>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</si>
  <si>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</si>
  <si>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</si>
  <si>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</si>
  <si>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</si>
  <si>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</si>
  <si>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</si>
  <si>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</si>
  <si>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</si>
  <si>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</si>
  <si>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</si>
  <si>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</si>
  <si>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</si>
  <si>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</si>
  <si>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</si>
  <si>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</si>
  <si>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</si>
  <si>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</si>
  <si>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</si>
  <si>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</si>
  <si>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</si>
  <si>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</si>
  <si>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</si>
  <si>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</si>
  <si>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</si>
  <si>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</si>
  <si>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</si>
  <si>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</si>
  <si>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</si>
  <si>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</si>
  <si>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</si>
  <si>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</si>
  <si>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</si>
  <si>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</si>
  <si>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</si>
  <si>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</si>
  <si>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</si>
  <si>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</si>
  <si>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</si>
  <si>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</si>
  <si>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</si>
  <si>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</si>
  <si>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</si>
  <si>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</si>
  <si>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</si>
  <si>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</si>
  <si>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</si>
  <si>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</si>
  <si>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</si>
  <si>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</si>
  <si>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</si>
  <si>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</si>
  <si>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</si>
  <si>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</si>
  <si>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</si>
  <si>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</si>
  <si>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</si>
  <si>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</si>
  <si>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</si>
  <si>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</si>
  <si>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</si>
  <si>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</si>
  <si>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</si>
  <si>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</si>
  <si>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</si>
  <si>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</si>
  <si>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</si>
  <si>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</si>
  <si>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</si>
  <si>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</si>
  <si>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</si>
  <si>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</si>
  <si>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</si>
  <si>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</si>
  <si>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</si>
  <si>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</si>
  <si>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</si>
  <si>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</si>
  <si>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</si>
  <si>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</si>
  <si>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</si>
  <si>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</si>
  <si>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</si>
  <si>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</si>
  <si>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</si>
  <si>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</si>
  <si>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</si>
  <si>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</si>
  <si>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</si>
  <si>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</si>
  <si>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</si>
  <si>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</si>
  <si>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</si>
  <si>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</si>
  <si>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</si>
  <si>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</si>
  <si>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</si>
  <si>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</si>
  <si>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</si>
  <si>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</si>
  <si>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</si>
  <si>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</si>
  <si>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</si>
  <si>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</si>
  <si>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</si>
  <si>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</si>
  <si>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</si>
  <si>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</si>
  <si>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</si>
  <si>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</si>
  <si>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</si>
  <si>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</si>
  <si>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</si>
  <si>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</si>
  <si>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</si>
  <si>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</si>
  <si>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</si>
  <si>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</si>
  <si>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</si>
  <si>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</si>
  <si>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</si>
  <si>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</si>
  <si>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</si>
  <si>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</si>
  <si>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</si>
  <si>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</si>
  <si>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</si>
  <si>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</si>
  <si>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</si>
  <si>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</si>
  <si>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</si>
  <si>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</si>
  <si>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</si>
  <si>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</si>
  <si>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</si>
  <si>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</si>
  <si>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</si>
  <si>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</si>
  <si>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</si>
  <si>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</si>
  <si>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</si>
  <si>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</si>
  <si>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</si>
  <si>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</si>
  <si>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</si>
  <si>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</si>
  <si>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</si>
  <si>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</si>
  <si>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</si>
  <si>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</si>
  <si>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</si>
  <si>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</si>
  <si>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</si>
  <si>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</si>
  <si>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</si>
  <si>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</si>
  <si>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</si>
  <si>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</si>
  <si>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</si>
  <si>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</si>
  <si>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</si>
  <si>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</si>
  <si>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</si>
  <si>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</si>
  <si>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</si>
  <si>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</si>
  <si>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</si>
  <si>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</si>
  <si>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</si>
  <si>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</si>
  <si>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</si>
  <si>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</si>
  <si>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</si>
  <si>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</si>
  <si>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</si>
  <si>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</si>
  <si>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</si>
  <si>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</si>
  <si>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</si>
  <si>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</si>
  <si>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</si>
  <si>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</si>
  <si>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</si>
  <si>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</si>
  <si>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</si>
  <si>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</si>
  <si>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</si>
  <si>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</si>
  <si>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</si>
  <si>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</si>
  <si>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</si>
  <si>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</si>
  <si>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</si>
  <si>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</si>
  <si>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</si>
  <si>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</si>
  <si>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</si>
  <si>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</si>
  <si>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</si>
  <si>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</si>
  <si>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</si>
  <si>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</si>
  <si>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</si>
  <si>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</si>
  <si>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</si>
  <si>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</si>
  <si>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</si>
  <si>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</si>
  <si>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</si>
  <si>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</si>
  <si>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</si>
  <si>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</si>
  <si>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</si>
  <si>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</si>
  <si>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</si>
  <si>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</si>
  <si>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</si>
  <si>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</si>
  <si>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</si>
  <si>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</si>
  <si>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</si>
  <si>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</si>
  <si>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</si>
  <si>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</si>
  <si>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</si>
  <si>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</si>
  <si>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</si>
  <si>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</si>
  <si>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</si>
  <si>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</si>
  <si>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</si>
  <si>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</si>
  <si>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</si>
  <si>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</si>
  <si>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</si>
  <si>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</si>
  <si>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</si>
  <si>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</si>
  <si>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</si>
  <si>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</si>
  <si>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</si>
  <si>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</si>
  <si>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</si>
  <si>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</si>
  <si>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</si>
  <si>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</si>
  <si>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</si>
  <si>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</si>
  <si>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</si>
  <si>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</si>
  <si>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</si>
  <si>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</si>
  <si>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</si>
  <si>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</si>
  <si>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</si>
  <si>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</si>
  <si>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</si>
  <si>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</si>
  <si>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</si>
  <si>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</si>
  <si>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</si>
  <si>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</si>
  <si>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</si>
  <si>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</si>
  <si>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</si>
  <si>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</si>
  <si>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</si>
  <si>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</si>
  <si>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</si>
  <si>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</si>
  <si>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</si>
  <si>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</si>
  <si>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</si>
  <si>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</si>
  <si>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</si>
  <si>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</si>
  <si>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</si>
  <si>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</si>
  <si>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</si>
  <si>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</si>
  <si>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</si>
  <si>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</si>
  <si>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</si>
  <si>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</si>
  <si>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</si>
  <si>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</si>
  <si>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</si>
  <si>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</si>
  <si>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</si>
  <si>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</si>
  <si>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</si>
  <si>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</si>
  <si>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</si>
  <si>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</si>
  <si>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</si>
  <si>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</si>
  <si>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</si>
  <si>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</si>
  <si>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</si>
  <si>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</si>
  <si>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</si>
  <si>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</si>
  <si>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</si>
  <si>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</si>
  <si>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</si>
  <si>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</si>
  <si>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</si>
  <si>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</si>
  <si>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</si>
  <si>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</si>
  <si>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</si>
  <si>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</si>
  <si>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</si>
  <si>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</si>
  <si>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</si>
  <si>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</si>
  <si>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</si>
  <si>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</si>
  <si>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</si>
  <si>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</si>
  <si>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</si>
  <si>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</si>
  <si>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</si>
  <si>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</si>
  <si>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</si>
  <si>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</si>
  <si>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</si>
  <si>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</si>
  <si>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</si>
  <si>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</si>
  <si>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</si>
  <si>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</si>
  <si>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</si>
  <si>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</si>
  <si>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</si>
  <si>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</si>
  <si>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</si>
  <si>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</si>
  <si>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</si>
  <si>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</si>
  <si>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</si>
  <si>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</si>
  <si>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</si>
  <si>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</si>
  <si>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</si>
  <si>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</si>
  <si>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</si>
  <si>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</si>
  <si>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</si>
  <si>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</si>
  <si>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</si>
  <si>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</si>
  <si>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</si>
  <si>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</si>
  <si>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</si>
  <si>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</si>
  <si>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</si>
  <si>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</si>
  <si>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</si>
  <si>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</si>
  <si>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</si>
  <si>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</si>
  <si>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</si>
  <si>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</si>
  <si>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</si>
  <si>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</si>
  <si>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</si>
  <si>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</si>
  <si>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</si>
  <si>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</si>
  <si>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</si>
  <si>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</si>
  <si>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</si>
  <si>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</si>
  <si>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</si>
  <si>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</si>
  <si>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</si>
  <si>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</si>
  <si>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</si>
  <si>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</si>
  <si>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</si>
  <si>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</si>
  <si>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</si>
  <si>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</si>
  <si>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</si>
  <si>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</si>
  <si>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</si>
  <si>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</si>
  <si>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</si>
  <si>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</si>
  <si>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</si>
  <si>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</si>
  <si>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</si>
  <si>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</si>
  <si>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</si>
  <si>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</si>
  <si>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</si>
  <si>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</si>
  <si>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</si>
  <si>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</si>
  <si>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</si>
  <si>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</si>
  <si>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</si>
  <si>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</si>
  <si>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</si>
  <si>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</si>
  <si>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</si>
  <si>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</si>
  <si>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</si>
  <si>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</si>
  <si>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</si>
  <si>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</si>
  <si>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</si>
  <si>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</si>
  <si>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</si>
  <si>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</si>
  <si>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</si>
  <si>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</si>
  <si>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</si>
  <si>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</si>
  <si>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</si>
  <si>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</si>
  <si>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</si>
  <si>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</si>
  <si>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</si>
  <si>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</si>
  <si>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</si>
  <si>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</si>
  <si>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</si>
  <si>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</si>
  <si>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</si>
  <si>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</si>
  <si>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</si>
  <si>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</si>
  <si>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</si>
  <si>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</si>
  <si>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</si>
  <si>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</si>
  <si>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</si>
  <si>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</si>
  <si>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</si>
  <si>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</si>
  <si>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</si>
  <si>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</si>
  <si>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</si>
  <si>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</si>
  <si>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</si>
  <si>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</si>
  <si>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</si>
  <si>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</si>
  <si>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</si>
  <si>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</si>
  <si>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</si>
  <si>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</si>
  <si>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</si>
  <si>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</si>
  <si>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</si>
  <si>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</si>
  <si>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</si>
  <si>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</si>
  <si>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</si>
  <si>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</si>
  <si>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</si>
  <si>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</si>
  <si>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</si>
  <si>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</si>
  <si>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</si>
  <si>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</si>
  <si>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</si>
  <si>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</si>
  <si>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</si>
  <si>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</si>
  <si>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</si>
  <si>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</si>
  <si>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</si>
  <si>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</si>
  <si>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</si>
  <si>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</si>
  <si>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</si>
  <si>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</si>
  <si>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</si>
  <si>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</si>
  <si>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</si>
  <si>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</si>
  <si>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</si>
  <si>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</si>
  <si>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</si>
  <si>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</si>
  <si>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</si>
  <si>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</si>
  <si>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</si>
  <si>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</si>
  <si>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</si>
  <si>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</si>
  <si>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</si>
  <si>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</si>
  <si>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</si>
  <si>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</si>
  <si>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</si>
  <si>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</si>
  <si>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</si>
  <si>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</si>
  <si>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</si>
  <si>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</si>
  <si>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</si>
  <si>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</si>
  <si>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</si>
  <si>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</si>
  <si>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</si>
  <si>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</si>
  <si>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</si>
  <si>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</si>
  <si>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</si>
  <si>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</si>
  <si>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</si>
  <si>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</si>
  <si>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</si>
  <si>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</si>
  <si>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</si>
  <si>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</si>
  <si>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</si>
  <si>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</si>
  <si>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</si>
  <si>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</si>
  <si>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</si>
  <si>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</si>
  <si>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</si>
  <si>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</si>
  <si>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</si>
  <si>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</si>
  <si>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</si>
  <si>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</si>
  <si>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</si>
  <si>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</si>
  <si>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</si>
  <si>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</si>
  <si>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</si>
  <si>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</si>
  <si>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</si>
  <si>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</si>
  <si>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</si>
  <si>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</si>
  <si>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</si>
  <si>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</si>
  <si>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</si>
  <si>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</si>
  <si>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</si>
  <si>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</si>
  <si>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</si>
  <si>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</si>
  <si>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</si>
  <si>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</si>
  <si>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</si>
  <si>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</si>
  <si>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</si>
  <si>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</si>
  <si>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</si>
  <si>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</si>
  <si>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</si>
  <si>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</si>
  <si>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</si>
  <si>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</si>
  <si>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</si>
  <si>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</si>
  <si>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</si>
  <si>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</si>
  <si>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</si>
  <si>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</si>
  <si>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</si>
  <si>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</si>
  <si>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</si>
  <si>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</si>
  <si>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</si>
  <si>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</si>
  <si>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</si>
  <si>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</si>
  <si>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</si>
  <si>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</si>
  <si>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</si>
  <si>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</si>
  <si>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</si>
  <si>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</si>
  <si>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</si>
  <si>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</si>
  <si>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</si>
  <si>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</si>
  <si>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</si>
  <si>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</si>
  <si>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</si>
  <si>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</si>
  <si>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</si>
  <si>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</si>
  <si>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</si>
  <si>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</si>
  <si>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</si>
  <si>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</si>
  <si>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</si>
  <si>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</si>
  <si>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</si>
  <si>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</si>
  <si>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</si>
  <si>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</si>
  <si>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</si>
  <si>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</si>
  <si>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</si>
  <si>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</si>
  <si>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</si>
  <si>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</si>
  <si>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</si>
  <si>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</si>
  <si>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</si>
  <si>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</si>
  <si>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</si>
  <si>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</si>
  <si>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</si>
  <si>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</si>
  <si>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</si>
  <si>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</si>
  <si>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</si>
  <si>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</si>
  <si>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</si>
  <si>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</si>
  <si>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</si>
  <si>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</si>
  <si>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</si>
  <si>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</si>
  <si>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</si>
  <si>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</si>
  <si>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</si>
  <si>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</si>
  <si>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</si>
  <si>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</si>
  <si>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</si>
  <si>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</si>
  <si>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</si>
  <si>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</si>
  <si>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</si>
  <si>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</si>
  <si>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</si>
  <si>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</si>
  <si>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</si>
  <si>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</si>
  <si>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</si>
  <si>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</si>
  <si>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</si>
  <si>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</si>
  <si>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</si>
  <si>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</si>
  <si>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</si>
  <si>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</si>
  <si>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</si>
  <si>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</si>
  <si>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</si>
  <si>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</si>
  <si>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</si>
  <si>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</si>
  <si>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</si>
  <si>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</si>
  <si>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</si>
  <si>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</si>
  <si>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</si>
  <si>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</si>
  <si>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</si>
  <si>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</si>
  <si>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</si>
  <si>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</si>
  <si>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</si>
  <si>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</si>
  <si>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</si>
  <si>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</si>
  <si>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</si>
  <si>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</si>
  <si>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</si>
  <si>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</si>
  <si>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</si>
  <si>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</si>
  <si>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</si>
  <si>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</si>
  <si>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</si>
  <si>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</si>
  <si>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</si>
  <si>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</si>
  <si>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</si>
  <si>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</si>
  <si>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</si>
  <si>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</si>
  <si>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</si>
  <si>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</si>
  <si>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</si>
  <si>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</si>
  <si>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</si>
  <si>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</si>
  <si>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</si>
  <si>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</si>
  <si>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</si>
  <si>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</si>
  <si>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</si>
  <si>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</si>
  <si>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</si>
  <si>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</si>
  <si>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</si>
  <si>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</si>
  <si>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</si>
  <si>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</si>
  <si>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</si>
  <si>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</si>
  <si>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</si>
  <si>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</si>
  <si>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</si>
  <si>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</si>
  <si>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</si>
  <si>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</si>
  <si>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</si>
  <si>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</si>
  <si>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</si>
  <si>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</si>
  <si>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</si>
  <si>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</si>
  <si>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</si>
  <si>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</si>
  <si>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</si>
  <si>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</si>
  <si>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</si>
  <si>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</si>
  <si>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</si>
  <si>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</si>
  <si>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</si>
  <si>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</si>
  <si>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</si>
  <si>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</si>
  <si>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</si>
  <si>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</si>
  <si>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</si>
  <si>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</si>
  <si>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</si>
  <si>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</si>
  <si>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</si>
  <si>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</si>
  <si>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</si>
  <si>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</si>
  <si>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</si>
  <si>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</si>
  <si>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</si>
  <si>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</si>
  <si>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</si>
  <si>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</si>
  <si>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</si>
  <si>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</si>
  <si>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</si>
  <si>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</si>
  <si>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</si>
  <si>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</si>
  <si>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</si>
  <si>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</si>
  <si>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</si>
  <si>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</si>
  <si>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</si>
  <si>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</si>
  <si>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</si>
  <si>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</si>
  <si>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</si>
  <si>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</si>
  <si>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</si>
  <si>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</si>
  <si>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</si>
  <si>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</si>
  <si>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</si>
  <si>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</si>
  <si>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</si>
  <si>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</si>
  <si>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</si>
  <si>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</si>
  <si>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</si>
  <si>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</si>
  <si>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</si>
  <si>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</si>
  <si>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</si>
  <si>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</si>
  <si>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</si>
  <si>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</si>
  <si>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</si>
  <si>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</si>
  <si>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</si>
  <si>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</si>
  <si>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</si>
  <si>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</si>
  <si>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</si>
  <si>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</si>
  <si>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</si>
  <si>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</si>
  <si>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</si>
  <si>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</si>
  <si>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</si>
  <si>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</si>
  <si>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</si>
  <si>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</si>
  <si>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</si>
  <si>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</si>
  <si>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</si>
  <si>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</si>
  <si>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</si>
  <si>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</si>
  <si>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</si>
  <si>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</si>
  <si>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</si>
  <si>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</si>
  <si>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</si>
  <si>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</si>
  <si>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</si>
  <si>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</si>
  <si>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</si>
  <si>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</si>
  <si>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</si>
  <si>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</si>
  <si>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</si>
  <si>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</si>
  <si>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</si>
  <si>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</si>
  <si>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</si>
  <si>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</si>
  <si>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</si>
  <si>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</si>
  <si>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</si>
  <si>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</si>
  <si>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</si>
  <si>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</si>
  <si>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</si>
  <si>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</si>
  <si>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</si>
  <si>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</si>
  <si>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</si>
  <si>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</si>
  <si>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</si>
  <si>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</si>
  <si>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</si>
  <si>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</si>
  <si>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</si>
  <si>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</si>
  <si>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</si>
  <si>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</si>
  <si>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</si>
  <si>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</si>
  <si>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</si>
  <si>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</si>
  <si>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</si>
  <si>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</si>
  <si>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</si>
  <si>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</si>
  <si>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</si>
  <si>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</si>
  <si>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</si>
  <si>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</si>
  <si>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</si>
  <si>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</si>
  <si>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</si>
  <si>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</si>
  <si>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</si>
  <si>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</si>
  <si>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</si>
  <si>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</si>
  <si>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</si>
  <si>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</si>
  <si>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</si>
  <si>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</si>
  <si>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</si>
  <si>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</si>
  <si>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</si>
  <si>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</si>
  <si>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</si>
  <si>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</si>
  <si>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</si>
  <si>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</si>
  <si>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</si>
  <si>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</si>
  <si>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</si>
  <si>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</si>
  <si>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</si>
  <si>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</si>
  <si>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</si>
  <si>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</si>
  <si>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</si>
  <si>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</si>
  <si>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</si>
  <si>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</si>
  <si>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</si>
  <si>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</si>
  <si>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</si>
  <si>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</si>
  <si>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</si>
  <si>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</si>
  <si>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</si>
  <si>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</si>
  <si>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</si>
  <si>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</si>
  <si>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</si>
  <si>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</si>
  <si>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</si>
  <si>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</si>
  <si>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</si>
  <si>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</si>
  <si>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</si>
  <si>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</si>
  <si>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</si>
  <si>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</si>
  <si>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</si>
  <si>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</si>
  <si>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</si>
  <si>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</si>
  <si>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</si>
  <si>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</si>
  <si>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</si>
  <si>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</si>
  <si>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</si>
  <si>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</si>
  <si>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</si>
  <si>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</si>
  <si>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</si>
  <si>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</si>
  <si>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</si>
  <si>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</si>
  <si>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</si>
  <si>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</si>
  <si>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</si>
  <si>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</si>
  <si>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</si>
  <si>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</si>
  <si>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</si>
  <si>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</si>
  <si>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</si>
  <si>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</si>
  <si>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</si>
  <si>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</si>
  <si>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</si>
  <si>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</si>
  <si>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</si>
  <si>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</si>
  <si>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</si>
  <si>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</si>
  <si>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</si>
  <si>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</si>
  <si>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</si>
  <si>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</si>
  <si>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</si>
  <si>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</si>
  <si>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</si>
  <si>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</si>
  <si>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</si>
  <si>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</si>
  <si>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</si>
  <si>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</si>
  <si>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</si>
  <si>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</si>
  <si>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</si>
  <si>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</si>
  <si>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</si>
  <si>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</si>
  <si>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</si>
  <si>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</si>
  <si>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</si>
  <si>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</si>
  <si>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</si>
  <si>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</si>
  <si>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</si>
  <si>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</si>
  <si>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</si>
  <si>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</si>
  <si>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</si>
  <si>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</si>
  <si>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</si>
  <si>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</si>
  <si>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</si>
  <si>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</si>
  <si>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</si>
  <si>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</si>
  <si>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</si>
  <si>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</si>
  <si>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</si>
  <si>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</si>
  <si>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</si>
  <si>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</si>
  <si>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</si>
  <si>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</si>
  <si>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</si>
  <si>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</si>
  <si>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</si>
  <si>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</si>
  <si>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</si>
  <si>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</si>
  <si>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</si>
  <si>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</si>
  <si>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</si>
  <si>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</si>
  <si>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</si>
  <si>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</si>
  <si>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</si>
  <si>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</si>
  <si>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</si>
  <si>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</si>
  <si>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</si>
  <si>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</si>
  <si>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</si>
  <si>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</si>
  <si>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</si>
  <si>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</si>
  <si>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</si>
  <si>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</si>
  <si>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</si>
  <si>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</si>
  <si>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</si>
  <si>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</si>
  <si>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</si>
  <si>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</si>
  <si>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</si>
  <si>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</si>
  <si>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</si>
  <si>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</si>
  <si>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</si>
  <si>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</si>
  <si>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</si>
  <si>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</si>
  <si>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</si>
  <si>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</si>
  <si>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</si>
  <si>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</si>
  <si>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</si>
  <si>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</si>
  <si>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</si>
  <si>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</si>
  <si>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</si>
  <si>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</si>
  <si>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</si>
  <si>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</si>
  <si>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</si>
  <si>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</si>
  <si>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</si>
  <si>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</si>
  <si>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</si>
  <si>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</si>
  <si>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</si>
  <si>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</si>
  <si>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</si>
  <si>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</si>
  <si>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</si>
  <si>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</si>
  <si>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</si>
  <si>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</si>
  <si>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</si>
  <si>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</si>
  <si>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</si>
  <si>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</si>
  <si>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</si>
  <si>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</si>
  <si>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</si>
  <si>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</si>
  <si>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</si>
  <si>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</si>
  <si>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</si>
  <si>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</si>
  <si>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</si>
  <si>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</si>
  <si>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</si>
  <si>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</si>
  <si>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</si>
  <si>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</si>
  <si>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</si>
  <si>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</si>
  <si>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</si>
  <si>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</si>
  <si>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</si>
  <si>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</si>
  <si>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</si>
  <si>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</si>
  <si>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</si>
  <si>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</si>
  <si>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</si>
  <si>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</si>
  <si>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</si>
  <si>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</si>
  <si>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</si>
  <si>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</si>
  <si>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</si>
  <si>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</si>
  <si>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</si>
  <si>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</si>
  <si>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</si>
  <si>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</si>
  <si>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</si>
  <si>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</si>
  <si>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</si>
  <si>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</si>
  <si>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</si>
  <si>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</si>
  <si>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</si>
  <si>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</si>
  <si>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</si>
  <si>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</si>
  <si>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</si>
  <si>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</si>
  <si>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</si>
  <si>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</si>
  <si>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</si>
  <si>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</si>
  <si>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</si>
  <si>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</si>
  <si>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</si>
  <si>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</si>
  <si>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</si>
  <si>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</si>
  <si>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</si>
  <si>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</si>
  <si>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</si>
  <si>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</si>
  <si>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</si>
  <si>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</si>
  <si>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</si>
  <si>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</si>
  <si>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</si>
  <si>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</si>
  <si>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</si>
  <si>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</si>
  <si>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</si>
  <si>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</si>
  <si>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</si>
  <si>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</si>
  <si>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</si>
  <si>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</si>
  <si>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</si>
  <si>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</si>
  <si>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</si>
  <si>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</si>
  <si>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</si>
  <si>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</si>
  <si>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</si>
  <si>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</si>
  <si>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</si>
  <si>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</si>
  <si>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</si>
  <si>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</si>
  <si>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</si>
  <si>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</si>
  <si>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</si>
  <si>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</si>
  <si>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</si>
  <si>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</si>
  <si>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</si>
  <si>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</si>
  <si>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</si>
  <si>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</si>
  <si>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</si>
  <si>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</si>
  <si>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</si>
  <si>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</si>
  <si>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</si>
  <si>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</si>
  <si>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</si>
  <si>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</si>
  <si>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</si>
  <si>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</si>
  <si>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</si>
  <si>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</si>
  <si>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</si>
  <si>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</si>
  <si>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</si>
  <si>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</si>
  <si>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</si>
  <si>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</si>
  <si>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</si>
  <si>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</si>
  <si>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</si>
  <si>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</si>
  <si>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</si>
  <si>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</si>
  <si>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</si>
  <si>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</si>
  <si>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</si>
  <si>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</si>
  <si>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</si>
  <si>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</si>
  <si>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</si>
  <si>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</si>
  <si>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</si>
  <si>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</si>
  <si>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</si>
  <si>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</si>
  <si>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</si>
  <si>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</si>
  <si>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</si>
  <si>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</si>
  <si>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</si>
  <si>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</si>
  <si>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</si>
  <si>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</si>
  <si>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</si>
  <si>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</si>
  <si>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</si>
  <si>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</si>
  <si>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</si>
  <si>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</si>
  <si>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</si>
  <si>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</si>
  <si>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</si>
  <si>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</si>
  <si>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</si>
  <si>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</si>
  <si>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</si>
  <si>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</si>
  <si>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</si>
  <si>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</si>
  <si>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</si>
  <si>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</si>
  <si>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</si>
  <si>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</si>
  <si>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</si>
  <si>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</si>
  <si>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</si>
  <si>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</si>
  <si>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</si>
  <si>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</si>
  <si>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</si>
  <si>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</si>
  <si>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</si>
  <si>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</si>
  <si>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</si>
  <si>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</si>
  <si>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</si>
  <si>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</si>
  <si>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</si>
  <si>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</si>
  <si>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</si>
  <si>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</si>
  <si>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</si>
  <si>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</si>
  <si>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</si>
  <si>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</si>
  <si>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</si>
  <si>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</si>
  <si>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</si>
  <si>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</si>
  <si>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</si>
  <si>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</si>
  <si>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</si>
  <si>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</si>
  <si>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</si>
  <si>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</si>
  <si>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</si>
  <si>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</si>
  <si>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</si>
  <si>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</si>
  <si>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</si>
  <si>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</si>
  <si>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</si>
  <si>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</si>
  <si>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</si>
  <si>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</si>
  <si>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</si>
  <si>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</si>
  <si>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</si>
  <si>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</si>
  <si>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</si>
  <si>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</si>
  <si>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</si>
  <si>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</si>
  <si>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</si>
  <si>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</si>
  <si>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</si>
  <si>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</si>
  <si>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</si>
  <si>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</si>
  <si>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</si>
  <si>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</si>
  <si>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</si>
  <si>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</si>
  <si>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</si>
  <si>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</si>
  <si>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</si>
  <si>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</si>
  <si>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</si>
  <si>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</si>
  <si>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</si>
  <si>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</si>
  <si>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</si>
  <si>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</si>
  <si>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</si>
  <si>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</si>
  <si>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</si>
  <si>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</si>
  <si>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</si>
  <si>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</si>
  <si>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</si>
  <si>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</si>
  <si>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</si>
  <si>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</si>
  <si>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</si>
  <si>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</si>
  <si>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</si>
  <si>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</si>
  <si>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</si>
  <si>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</si>
  <si>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</si>
  <si>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</si>
  <si>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</si>
  <si>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</si>
  <si>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</si>
  <si>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</si>
  <si>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</si>
  <si>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</si>
  <si>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</si>
  <si>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</si>
  <si>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</si>
  <si>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</si>
  <si>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</si>
  <si>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</si>
  <si>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</si>
  <si>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</si>
  <si>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</si>
  <si>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</si>
  <si>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</si>
  <si>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</si>
  <si>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</si>
  <si>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</si>
  <si>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</si>
  <si>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</si>
  <si>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</si>
  <si>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</si>
  <si>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</si>
  <si>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</si>
  <si>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</si>
  <si>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</si>
  <si>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</si>
  <si>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</si>
  <si>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</si>
  <si>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</si>
  <si>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</si>
  <si>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</si>
  <si>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</si>
  <si>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</si>
  <si>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</si>
  <si>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</si>
  <si>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</si>
  <si>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</si>
  <si>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</si>
  <si>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</si>
  <si>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</si>
  <si>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</si>
  <si>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</si>
  <si>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</si>
  <si>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</si>
  <si>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</si>
  <si>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</si>
  <si>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</si>
  <si>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</si>
  <si>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</si>
  <si>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</si>
  <si>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</si>
  <si>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</si>
  <si>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</si>
  <si>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</si>
  <si>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</si>
  <si>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</si>
  <si>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</si>
  <si>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</si>
  <si>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</si>
  <si>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</si>
  <si>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</si>
  <si>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</si>
  <si>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</si>
  <si>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</si>
  <si>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</si>
  <si>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</si>
  <si>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</si>
  <si>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</si>
  <si>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</si>
  <si>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</si>
  <si>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</si>
  <si>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</si>
  <si>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</si>
  <si>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</si>
  <si>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</si>
  <si>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</si>
  <si>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</si>
  <si>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</si>
  <si>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</si>
  <si>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</si>
  <si>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</si>
  <si>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</si>
  <si>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</si>
  <si>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</si>
  <si>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</si>
  <si>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</si>
  <si>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</si>
  <si>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</si>
  <si>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</si>
  <si>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</si>
  <si>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</si>
  <si>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</si>
  <si>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</si>
  <si>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</si>
  <si>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</si>
  <si>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</si>
  <si>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</si>
  <si>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</si>
  <si>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</si>
  <si>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</si>
  <si>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</si>
  <si>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</si>
  <si>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</si>
  <si>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</si>
  <si>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</si>
  <si>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</si>
  <si>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</si>
  <si>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</si>
  <si>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</si>
  <si>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</si>
  <si>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</si>
  <si>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</si>
  <si>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</si>
  <si>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</si>
  <si>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</si>
  <si>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</si>
  <si>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</si>
  <si>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</si>
  <si>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</si>
  <si>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</si>
  <si>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</si>
  <si>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</si>
  <si>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</si>
  <si>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</si>
  <si>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</si>
  <si>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</si>
  <si>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</si>
  <si>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</si>
  <si>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</si>
  <si>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</si>
  <si>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</si>
  <si>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</si>
  <si>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</si>
  <si>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</si>
  <si>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</si>
  <si>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</si>
  <si>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</si>
  <si>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</si>
  <si>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</si>
  <si>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</si>
  <si>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</si>
  <si>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</si>
  <si>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</si>
  <si>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</si>
  <si>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</si>
  <si>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</si>
  <si>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</si>
  <si>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</si>
  <si>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</si>
  <si>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</si>
  <si>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</si>
  <si>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</si>
  <si>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</si>
  <si>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</si>
  <si>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</si>
  <si>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</si>
  <si>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</si>
  <si>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</si>
  <si>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</si>
  <si>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</si>
  <si>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</si>
  <si>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</si>
  <si>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</si>
  <si>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</si>
  <si>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</si>
  <si>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</si>
  <si>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</si>
  <si>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</si>
  <si>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</si>
  <si>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</si>
  <si>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</si>
  <si>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</si>
  <si>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</si>
  <si>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</si>
  <si>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</si>
  <si>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</si>
  <si>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</si>
  <si>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</si>
  <si>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</si>
  <si>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</si>
  <si>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</si>
  <si>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</si>
  <si>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</si>
  <si>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</si>
  <si>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</si>
  <si>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</si>
  <si>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</si>
  <si>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</si>
  <si>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</si>
  <si>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</si>
  <si>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</si>
  <si>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</si>
  <si>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</si>
  <si>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</si>
  <si>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</si>
  <si>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</si>
  <si>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</si>
  <si>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</si>
  <si>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</si>
  <si>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</si>
  <si>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</si>
  <si>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</si>
  <si>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</si>
  <si>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</si>
  <si>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</si>
  <si>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</si>
  <si>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</si>
  <si>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</si>
  <si>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</si>
  <si>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</si>
  <si>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</si>
  <si>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</si>
  <si>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</si>
  <si>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</si>
  <si>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</si>
  <si>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</si>
  <si>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</si>
  <si>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</si>
  <si>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</si>
  <si>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</si>
  <si>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</si>
  <si>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</si>
  <si>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</si>
  <si>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</si>
  <si>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</si>
  <si>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</si>
  <si>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</si>
  <si>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</si>
  <si>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</si>
  <si>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</si>
  <si>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</si>
  <si>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</si>
  <si>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</si>
  <si>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</si>
  <si>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</si>
  <si>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</si>
  <si>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</si>
  <si>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</si>
  <si>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</si>
  <si>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</si>
  <si>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</si>
  <si>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</si>
  <si>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</si>
  <si>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</si>
  <si>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</si>
  <si>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</si>
  <si>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</si>
  <si>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</si>
  <si>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</si>
  <si>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</si>
  <si>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</si>
  <si>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</si>
  <si>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</si>
  <si>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</si>
  <si>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</si>
  <si>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</si>
  <si>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</si>
  <si>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</si>
  <si>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</si>
  <si>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</si>
  <si>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</si>
  <si>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</si>
  <si>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</si>
  <si>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</si>
  <si>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</si>
  <si>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</si>
  <si>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</si>
  <si>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</si>
  <si>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</si>
  <si>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</si>
  <si>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</si>
  <si>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</si>
  <si>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</si>
  <si>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</si>
  <si>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</si>
  <si>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</si>
  <si>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</si>
  <si>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</si>
  <si>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</si>
  <si>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</si>
  <si>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</si>
  <si>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</si>
  <si>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</si>
  <si>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</si>
  <si>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</si>
  <si>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</si>
  <si>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</si>
  <si>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</si>
  <si>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</si>
  <si>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</si>
  <si>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</si>
  <si>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</si>
  <si>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</si>
  <si>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</si>
  <si>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</si>
  <si>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</si>
  <si>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</si>
  <si>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</si>
  <si>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</si>
  <si>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</si>
  <si>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</si>
  <si>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</si>
  <si>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</si>
  <si>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</si>
  <si>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</si>
  <si>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</si>
  <si>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</si>
  <si>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</si>
  <si>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</si>
  <si>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</si>
  <si>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</si>
  <si>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</si>
  <si>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</si>
  <si>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</si>
  <si>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</si>
  <si>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</si>
  <si>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</si>
  <si>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</si>
  <si>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</si>
  <si>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</si>
  <si>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</si>
  <si>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</si>
  <si>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</si>
  <si>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</si>
  <si>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</si>
  <si>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</si>
  <si>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</si>
  <si>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</si>
  <si>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</si>
  <si>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</si>
  <si>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</si>
  <si>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</si>
  <si>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</si>
  <si>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</si>
  <si>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</si>
  <si>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</si>
  <si>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</si>
  <si>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</si>
  <si>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</si>
  <si>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</si>
  <si>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</si>
  <si>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</si>
  <si>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</si>
  <si>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</si>
  <si>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</si>
  <si>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</si>
  <si>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</si>
  <si>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</si>
  <si>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</si>
  <si>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</si>
  <si>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</si>
  <si>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</si>
  <si>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</si>
  <si>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</si>
  <si>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</si>
  <si>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</si>
  <si>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</si>
  <si>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</si>
  <si>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</si>
  <si>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</si>
  <si>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</si>
  <si>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</si>
  <si>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</si>
  <si>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</si>
  <si>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</si>
  <si>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</si>
  <si>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</si>
  <si>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</si>
  <si>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</si>
  <si>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</si>
  <si>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</si>
  <si>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</si>
  <si>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</si>
  <si>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</si>
  <si>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</si>
  <si>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</si>
  <si>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</si>
  <si>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</si>
  <si>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</si>
  <si>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</si>
  <si>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</si>
  <si>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</si>
  <si>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</si>
  <si>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</si>
  <si>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</si>
  <si>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</si>
  <si>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</si>
  <si>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</si>
  <si>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</si>
  <si>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</si>
  <si>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</si>
  <si>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</si>
  <si>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</si>
  <si>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</si>
  <si>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</si>
  <si>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</si>
  <si>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</si>
  <si>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</si>
  <si>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</si>
  <si>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</si>
  <si>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</si>
  <si>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</si>
  <si>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</si>
  <si>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</si>
  <si>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</si>
  <si>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</si>
  <si>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</si>
  <si>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</si>
  <si>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</si>
  <si>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</si>
  <si>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</si>
  <si>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</si>
  <si>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</si>
  <si>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</si>
  <si>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</si>
  <si>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</si>
  <si>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</si>
  <si>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</si>
  <si>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</si>
  <si>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</si>
  <si>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</si>
  <si>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</si>
  <si>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</si>
  <si>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</si>
  <si>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</si>
  <si>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</si>
  <si>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</si>
  <si>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</si>
  <si>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</si>
  <si>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</si>
  <si>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</si>
  <si>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</si>
  <si>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</si>
  <si>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</si>
  <si>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</si>
  <si>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</si>
  <si>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</si>
  <si>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</si>
  <si>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</si>
  <si>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</si>
  <si>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</si>
  <si>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</si>
  <si>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</si>
  <si>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</si>
  <si>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</si>
  <si>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</si>
  <si>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</si>
  <si>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</si>
  <si>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</si>
  <si>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</si>
  <si>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</si>
  <si>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</si>
  <si>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</si>
  <si>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</si>
  <si>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</si>
  <si>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</si>
  <si>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</si>
  <si>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</si>
  <si>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</si>
  <si>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</si>
  <si>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</si>
  <si>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</si>
  <si>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</si>
  <si>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</si>
  <si>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</si>
  <si>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</si>
  <si>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</si>
  <si>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</si>
  <si>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</si>
  <si>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</si>
  <si>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</si>
  <si>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</si>
  <si>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</si>
  <si>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</si>
  <si>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</si>
  <si>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</si>
  <si>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</si>
  <si>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</si>
  <si>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</si>
  <si>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</si>
  <si>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</si>
  <si>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</si>
  <si>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</si>
  <si>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</si>
  <si>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</si>
  <si>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</si>
  <si>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</si>
  <si>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</si>
  <si>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</si>
  <si>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</si>
  <si>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</si>
  <si>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</si>
  <si>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</si>
  <si>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</si>
  <si>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</si>
  <si>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</si>
  <si>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</si>
  <si>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</si>
  <si>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</si>
  <si>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</si>
  <si>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</si>
  <si>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</si>
  <si>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</si>
  <si>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</si>
  <si>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</si>
  <si>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</si>
  <si>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</si>
  <si>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</si>
  <si>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</si>
  <si>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</si>
  <si>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</si>
  <si>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</si>
  <si>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</si>
  <si>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</si>
  <si>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</si>
  <si>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</si>
  <si>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</si>
  <si>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</si>
  <si>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</si>
  <si>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</si>
  <si>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</si>
  <si>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</si>
  <si>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</si>
  <si>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</si>
  <si>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</si>
  <si>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</si>
  <si>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</si>
  <si>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</si>
  <si>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</si>
  <si>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</si>
  <si>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</si>
  <si>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</si>
  <si>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</si>
  <si>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</si>
  <si>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</si>
  <si>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</si>
  <si>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</si>
  <si>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</si>
  <si>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</si>
  <si>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</si>
  <si>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</si>
  <si>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</si>
  <si>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</si>
  <si>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</si>
  <si>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</si>
  <si>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</si>
  <si>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</si>
  <si>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</si>
  <si>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</si>
  <si>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</si>
  <si>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</si>
  <si>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</si>
  <si>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</si>
  <si>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</si>
  <si>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</si>
  <si>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</si>
  <si>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</si>
  <si>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</si>
  <si>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</si>
  <si>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</si>
  <si>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</si>
  <si>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</si>
  <si>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</si>
  <si>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</si>
  <si>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</si>
  <si>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</si>
  <si>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</si>
  <si>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</si>
  <si>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</si>
  <si>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</si>
  <si>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</si>
  <si>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</si>
  <si>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</si>
  <si>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</si>
  <si>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</si>
  <si>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</si>
  <si>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</si>
  <si>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</si>
  <si>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</si>
  <si>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</si>
  <si>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</si>
  <si>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</si>
  <si>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</si>
  <si>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</si>
  <si>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</si>
  <si>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</si>
  <si>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</si>
  <si>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</si>
  <si>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</si>
  <si>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</si>
  <si>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</si>
  <si>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</si>
  <si>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</si>
  <si>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</si>
  <si>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</si>
  <si>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</si>
  <si>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</si>
  <si>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</si>
  <si>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</si>
  <si>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</si>
  <si>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</si>
  <si>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</si>
  <si>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</si>
  <si>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</si>
  <si>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</si>
  <si>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</si>
  <si>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</si>
  <si>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</si>
  <si>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</si>
  <si>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</si>
  <si>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</si>
  <si>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</si>
  <si>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</si>
  <si>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</si>
  <si>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</si>
  <si>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</si>
  <si>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</si>
  <si>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</si>
  <si>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</si>
  <si>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</si>
  <si>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</si>
  <si>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</si>
  <si>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</si>
  <si>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</si>
  <si>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</si>
  <si>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</si>
  <si>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</si>
  <si>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</si>
  <si>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</si>
  <si>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</si>
  <si>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</si>
  <si>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</si>
  <si>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</si>
  <si>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</si>
  <si>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</si>
  <si>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</si>
  <si>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</si>
  <si>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</si>
  <si>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</si>
  <si>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</si>
  <si>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</si>
  <si>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</si>
  <si>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</si>
  <si>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</si>
  <si>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</si>
  <si>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</si>
  <si>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</si>
  <si>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</si>
  <si>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</si>
  <si>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</si>
  <si>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</si>
  <si>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</si>
  <si>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</si>
  <si>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</si>
  <si>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</si>
  <si>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</si>
  <si>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</si>
  <si>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</si>
  <si>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</si>
  <si>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</si>
  <si>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</si>
  <si>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</si>
  <si>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</si>
  <si>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</si>
  <si>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</si>
  <si>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</si>
  <si>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</si>
  <si>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</si>
  <si>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</si>
  <si>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</si>
  <si>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</si>
  <si>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</si>
  <si>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</si>
  <si>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</si>
  <si>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</si>
  <si>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</si>
  <si>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</si>
  <si>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</si>
  <si>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</si>
  <si>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</si>
  <si>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</si>
  <si>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</si>
  <si>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</si>
  <si>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</si>
  <si>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</si>
  <si>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</si>
  <si>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</si>
  <si>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</si>
  <si>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</si>
  <si>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</si>
  <si>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</si>
  <si>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</si>
  <si>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</si>
  <si>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</si>
  <si>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</si>
  <si>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</si>
  <si>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</si>
  <si>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</si>
  <si>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</si>
  <si>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</si>
  <si>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</si>
  <si>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</si>
  <si>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</si>
  <si>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</si>
  <si>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</si>
  <si>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</si>
  <si>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</si>
  <si>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</si>
  <si>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</si>
  <si>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</si>
  <si>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</si>
  <si>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</si>
  <si>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</si>
  <si>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</si>
  <si>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</si>
  <si>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</si>
  <si>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</si>
  <si>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</si>
  <si>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</si>
  <si>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</si>
  <si>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</si>
  <si>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</si>
  <si>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</si>
  <si>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</si>
  <si>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</si>
  <si>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</si>
  <si>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</si>
  <si>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</si>
  <si>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</si>
  <si>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</si>
  <si>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</si>
  <si>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</si>
  <si>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</si>
  <si>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</si>
  <si>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</si>
  <si>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</si>
  <si>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</si>
  <si>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</si>
  <si>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</si>
  <si>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</si>
  <si>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</si>
  <si>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</si>
  <si>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</si>
  <si>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</si>
  <si>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</si>
  <si>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</si>
  <si>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</si>
  <si>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</si>
  <si>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</si>
  <si>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</si>
  <si>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</si>
  <si>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</si>
  <si>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</si>
  <si>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</si>
  <si>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</si>
  <si>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</si>
  <si>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</si>
  <si>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</si>
  <si>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</si>
  <si>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</si>
  <si>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</si>
  <si>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</si>
  <si>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</si>
  <si>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</si>
  <si>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</si>
  <si>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</si>
  <si>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</si>
  <si>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</si>
  <si>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</si>
  <si>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</si>
  <si>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</si>
  <si>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</si>
  <si>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</si>
  <si>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</si>
  <si>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</si>
  <si>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</si>
  <si>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</si>
  <si>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</si>
  <si>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</si>
  <si>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</si>
  <si>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</si>
  <si>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</si>
  <si>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</si>
  <si>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</si>
  <si>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</si>
  <si>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</si>
  <si>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</si>
  <si>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</si>
  <si>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</si>
  <si>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</si>
  <si>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</si>
  <si>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</si>
  <si>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</si>
  <si>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</si>
  <si>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</si>
  <si>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</si>
  <si>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</si>
  <si>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</si>
  <si>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</si>
  <si>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</si>
  <si>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</si>
  <si>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</si>
  <si>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</si>
  <si>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</si>
  <si>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</si>
  <si>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</si>
  <si>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</si>
  <si>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</si>
  <si>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</si>
  <si>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</si>
  <si>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</si>
  <si>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</si>
  <si>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</si>
  <si>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</si>
  <si>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</si>
  <si>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</si>
  <si>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</si>
  <si>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</si>
  <si>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</si>
  <si>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</si>
  <si>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</si>
  <si>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</si>
  <si>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</si>
  <si>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</si>
  <si>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</si>
  <si>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</si>
  <si>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</si>
  <si>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</si>
  <si>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</si>
  <si>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</si>
  <si>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</si>
  <si>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</si>
  <si>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</si>
  <si>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</si>
  <si>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</si>
  <si>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</si>
  <si>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</si>
  <si>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</si>
  <si>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</si>
  <si>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</si>
  <si>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</si>
  <si>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</si>
  <si>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</si>
  <si>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</si>
  <si>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</si>
  <si>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</si>
  <si>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</si>
  <si>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</si>
  <si>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</si>
  <si>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</si>
  <si>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</si>
  <si>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</si>
  <si>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</si>
  <si>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</si>
  <si>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</si>
  <si>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</si>
  <si>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</si>
  <si>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</si>
  <si>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</si>
  <si>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</si>
  <si>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</si>
  <si>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</si>
  <si>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</si>
  <si>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</si>
  <si>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</si>
  <si>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</si>
  <si>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</si>
  <si>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</si>
  <si>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</si>
  <si>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</si>
  <si>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</si>
  <si>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</si>
  <si>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</si>
  <si>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</si>
  <si>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</si>
  <si>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</si>
  <si>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</si>
  <si>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</si>
  <si>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</si>
  <si>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</si>
  <si>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</si>
  <si>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</si>
  <si>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</si>
  <si>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</si>
  <si>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</si>
  <si>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</si>
  <si>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</si>
  <si>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</si>
  <si>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</si>
  <si>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</si>
  <si>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</si>
  <si>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</si>
  <si>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</si>
  <si>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</si>
  <si>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</si>
  <si>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</si>
  <si>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</si>
  <si>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</si>
  <si>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</si>
  <si>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</si>
  <si>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</si>
  <si>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</si>
  <si>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</si>
  <si>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</si>
  <si>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</si>
  <si>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</si>
  <si>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</si>
  <si>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</si>
  <si>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</si>
  <si>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</si>
  <si>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</si>
  <si>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</si>
  <si>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</si>
  <si>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</si>
  <si>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</si>
  <si>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</si>
  <si>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</si>
  <si>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</si>
  <si>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</si>
  <si>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</si>
  <si>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</si>
  <si>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</si>
  <si>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</si>
  <si>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</si>
  <si>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</si>
  <si>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</si>
  <si>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</si>
  <si>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</si>
  <si>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</si>
  <si>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</si>
  <si>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</si>
  <si>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</si>
  <si>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</si>
  <si>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</si>
  <si>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</si>
  <si>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</si>
  <si>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</si>
  <si>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</si>
  <si>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</si>
  <si>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</si>
  <si>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</si>
  <si>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</si>
  <si>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</si>
  <si>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</si>
  <si>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</si>
  <si>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</si>
  <si>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</si>
  <si>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</si>
  <si>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</si>
  <si>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</si>
  <si>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</si>
  <si>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</si>
  <si>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</si>
  <si>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</si>
  <si>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</si>
  <si>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</si>
  <si>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</si>
  <si>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</si>
  <si>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</si>
  <si>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</si>
  <si>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</si>
  <si>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</si>
  <si>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</si>
  <si>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</si>
  <si>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</si>
  <si>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</si>
  <si>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</si>
  <si>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</si>
  <si>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</si>
  <si>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</si>
  <si>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</si>
  <si>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</si>
  <si>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</si>
  <si>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</si>
  <si>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</si>
  <si>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</si>
  <si>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</si>
  <si>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</si>
  <si>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</si>
  <si>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</si>
  <si>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</si>
  <si>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</si>
  <si>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</si>
  <si>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</si>
  <si>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</si>
  <si>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</si>
  <si>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</si>
  <si>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</si>
  <si>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</si>
  <si>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</si>
  <si>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</si>
  <si>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</si>
  <si>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</si>
  <si>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</si>
  <si>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</si>
  <si>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</si>
  <si>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</si>
  <si>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</si>
  <si>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</si>
  <si>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</si>
  <si>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</si>
  <si>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</si>
  <si>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</si>
  <si>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</si>
  <si>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</si>
  <si>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</si>
  <si>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</si>
  <si>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</si>
  <si>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</si>
  <si>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</si>
  <si>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</si>
  <si>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</si>
  <si>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</si>
  <si>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</si>
  <si>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</si>
  <si>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</si>
  <si>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</si>
  <si>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</si>
  <si>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</si>
  <si>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</si>
  <si>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</si>
  <si>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</si>
  <si>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</si>
  <si>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</si>
  <si>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</si>
  <si>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</si>
  <si>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</si>
  <si>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</si>
  <si>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</si>
  <si>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</si>
  <si>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</si>
  <si>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</si>
  <si>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</si>
  <si>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</si>
  <si>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</si>
  <si>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</si>
  <si>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</si>
  <si>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</si>
  <si>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</si>
  <si>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</si>
  <si>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</si>
  <si>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</si>
  <si>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</si>
  <si>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</si>
  <si>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</si>
  <si>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</si>
  <si>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</si>
  <si>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</si>
  <si>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</si>
  <si>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</si>
  <si>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</si>
  <si>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</si>
  <si>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</si>
  <si>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</si>
  <si>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</si>
  <si>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</si>
  <si>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</si>
  <si>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</si>
  <si>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</si>
  <si>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</si>
  <si>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</si>
  <si>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</si>
  <si>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</si>
  <si>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</si>
  <si>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</si>
  <si>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</si>
  <si>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</si>
  <si>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</si>
  <si>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</si>
  <si>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</si>
  <si>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</si>
  <si>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</si>
  <si>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</si>
  <si>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</si>
  <si>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</si>
  <si>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</si>
  <si>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</si>
  <si>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</si>
  <si>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</si>
  <si>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</si>
  <si>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</si>
  <si>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</si>
  <si>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</si>
  <si>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</si>
  <si>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</si>
  <si>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</si>
  <si>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</si>
  <si>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</si>
  <si>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</si>
  <si>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</si>
  <si>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</si>
  <si>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</si>
  <si>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</si>
  <si>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</si>
  <si>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</si>
  <si>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</si>
  <si>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</si>
  <si>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</si>
  <si>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</si>
  <si>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</si>
  <si>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</si>
  <si>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</si>
  <si>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</si>
  <si>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</si>
  <si>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</si>
  <si>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</si>
  <si>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</si>
  <si>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</si>
  <si>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</si>
  <si>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</si>
  <si>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</si>
  <si>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</si>
  <si>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</si>
  <si>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</si>
  <si>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</si>
  <si>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</si>
  <si>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</si>
  <si>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</si>
  <si>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</si>
  <si>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</si>
  <si>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</si>
  <si>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</si>
  <si>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</si>
  <si>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</si>
  <si>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</si>
  <si>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</si>
  <si>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</si>
  <si>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</si>
  <si>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</si>
  <si>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</si>
  <si>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</si>
  <si>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</si>
  <si>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</si>
  <si>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</si>
  <si>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</si>
  <si>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</si>
  <si>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</si>
  <si>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</si>
  <si>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</si>
  <si>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</si>
  <si>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</si>
  <si>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</si>
  <si>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</si>
  <si>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</si>
  <si>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</si>
  <si>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</si>
  <si>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</si>
  <si>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</si>
  <si>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</si>
  <si>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</si>
  <si>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</si>
  <si>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</si>
  <si>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</si>
  <si>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</si>
  <si>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</si>
  <si>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</si>
  <si>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</si>
  <si>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</si>
  <si>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</si>
  <si>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</si>
  <si>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</si>
  <si>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</si>
  <si>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</si>
  <si>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</si>
  <si>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</si>
  <si>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</si>
  <si>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</si>
  <si>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</si>
  <si>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</si>
  <si>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</si>
  <si>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</si>
  <si>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</si>
  <si>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</si>
  <si>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</si>
  <si>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</si>
  <si>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</si>
  <si>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</si>
  <si>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</si>
  <si>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</si>
  <si>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</si>
  <si>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</si>
  <si>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</si>
  <si>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</si>
  <si>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</si>
  <si>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</si>
  <si>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</si>
  <si>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</si>
  <si>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</si>
  <si>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</si>
  <si>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</si>
  <si>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</si>
  <si>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</si>
  <si>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</si>
  <si>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</si>
  <si>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</si>
  <si>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</si>
  <si>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</si>
  <si>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</si>
  <si>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</si>
  <si>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</si>
  <si>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</si>
  <si>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</si>
  <si>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</si>
  <si>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</si>
  <si>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</si>
  <si>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</si>
  <si>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</si>
  <si>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</si>
  <si>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</si>
  <si>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</si>
  <si>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</si>
  <si>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</si>
  <si>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</si>
  <si>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</si>
  <si>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</si>
  <si>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</si>
  <si>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</si>
  <si>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</si>
  <si>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</si>
  <si>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</si>
  <si>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</si>
  <si>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</si>
  <si>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</si>
  <si>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</si>
  <si>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</si>
  <si>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</si>
  <si>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</si>
  <si>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</si>
  <si>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</si>
  <si>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</si>
  <si>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</si>
  <si>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</si>
  <si>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</si>
  <si>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</si>
  <si>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</si>
  <si>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</si>
  <si>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</si>
  <si>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</si>
  <si>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</si>
  <si>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</si>
  <si>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</si>
  <si>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</si>
  <si>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</si>
  <si>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</si>
  <si>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</si>
  <si>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</si>
  <si>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</si>
  <si>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</si>
  <si>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</si>
  <si>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</si>
  <si>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</si>
  <si>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</si>
  <si>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</si>
  <si>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</si>
  <si>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</si>
  <si>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</si>
  <si>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</si>
  <si>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</si>
  <si>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</si>
  <si>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</si>
  <si>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</si>
  <si>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</si>
  <si>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</si>
  <si>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</si>
  <si>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</si>
  <si>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</si>
  <si>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</si>
  <si>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</si>
  <si>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</si>
  <si>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</si>
  <si>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</si>
  <si>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</si>
  <si>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</si>
  <si>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</si>
  <si>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</si>
  <si>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</si>
  <si>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</si>
  <si>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</si>
  <si>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</si>
  <si>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</si>
  <si>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</si>
  <si>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</si>
  <si>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</si>
  <si>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</si>
  <si>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</si>
  <si>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</si>
  <si>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</si>
  <si>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</si>
  <si>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</si>
  <si>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</si>
  <si>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</si>
  <si>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</si>
  <si>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</si>
  <si>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</si>
  <si>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</si>
  <si>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</si>
  <si>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</si>
  <si>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</si>
  <si>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</si>
  <si>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</si>
  <si>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</si>
  <si>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</si>
  <si>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</si>
  <si>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</si>
  <si>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</si>
  <si>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</si>
  <si>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</si>
  <si>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</si>
  <si>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</si>
  <si>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</si>
  <si>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</si>
  <si>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</si>
  <si>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</si>
  <si>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</si>
  <si>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</si>
  <si>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</si>
  <si>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</si>
  <si>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</si>
  <si>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</si>
  <si>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</si>
  <si>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</si>
  <si>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</si>
  <si>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</si>
  <si>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</si>
  <si>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</si>
  <si>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</si>
  <si>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</si>
  <si>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</si>
  <si>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</si>
  <si>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</si>
  <si>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</si>
  <si>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</si>
  <si>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</si>
  <si>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</si>
  <si>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</si>
  <si>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</si>
  <si>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</si>
  <si>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</si>
  <si>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</si>
  <si>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</si>
  <si>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</si>
  <si>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</si>
  <si>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</si>
  <si>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</si>
  <si>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</si>
  <si>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</si>
  <si>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</si>
  <si>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</si>
  <si>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</si>
  <si>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</si>
  <si>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</si>
  <si>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</si>
  <si>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</si>
  <si>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</si>
  <si>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</si>
  <si>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</si>
  <si>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</si>
  <si>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</si>
  <si>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</si>
  <si>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</si>
  <si>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</si>
  <si>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</si>
  <si>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</si>
  <si>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</si>
  <si>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</si>
  <si>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</si>
  <si>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</si>
  <si>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</si>
  <si>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</si>
  <si>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</si>
  <si>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</si>
  <si>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</si>
  <si>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</si>
  <si>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</si>
  <si>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</si>
  <si>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</si>
  <si>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</si>
  <si>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</si>
  <si>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</si>
  <si>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</si>
  <si>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</si>
  <si>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</si>
  <si>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</si>
  <si>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</si>
  <si>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</si>
  <si>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</si>
  <si>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</si>
  <si>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</si>
  <si>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</si>
  <si>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</si>
  <si>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</si>
  <si>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</si>
  <si>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</si>
  <si>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</si>
  <si>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</si>
  <si>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</si>
  <si>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</si>
  <si>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</si>
  <si>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</si>
  <si>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</si>
  <si>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</si>
  <si>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</si>
  <si>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</si>
  <si>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</si>
  <si>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</si>
  <si>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</si>
  <si>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</si>
  <si>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</si>
  <si>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</si>
  <si>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</si>
  <si>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</si>
  <si>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</si>
  <si>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</si>
  <si>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</si>
  <si>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</si>
  <si>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</si>
  <si>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</si>
  <si>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</si>
  <si>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</si>
  <si>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</si>
  <si>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</si>
  <si>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</si>
  <si>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</si>
  <si>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</si>
  <si>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</si>
  <si>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</si>
  <si>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</si>
  <si>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</si>
  <si>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</si>
  <si>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</si>
  <si>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</si>
  <si>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</si>
  <si>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</si>
  <si>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</si>
  <si>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</si>
  <si>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</si>
  <si>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</si>
  <si>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</si>
  <si>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</si>
  <si>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</si>
  <si>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</si>
  <si>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</si>
  <si>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</si>
  <si>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</si>
  <si>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</si>
  <si>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</si>
  <si>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</si>
  <si>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</si>
  <si>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</si>
  <si>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</si>
  <si>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</si>
  <si>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</si>
  <si>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</si>
  <si>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</si>
  <si>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</si>
  <si>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</si>
  <si>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</si>
  <si>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</si>
  <si>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</si>
  <si>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</si>
  <si>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</si>
  <si>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</si>
  <si>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</si>
  <si>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</si>
  <si>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</si>
  <si>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</si>
  <si>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</si>
  <si>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</si>
  <si>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</si>
  <si>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</si>
  <si>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</si>
  <si>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</si>
  <si>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</si>
  <si>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</si>
  <si>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</si>
  <si>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</si>
  <si>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</si>
  <si>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</si>
  <si>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</si>
  <si>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</si>
  <si>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</si>
  <si>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</si>
  <si>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</si>
  <si>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</si>
  <si>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</si>
  <si>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</si>
  <si>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</si>
  <si>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</si>
  <si>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</si>
  <si>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</si>
  <si>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</si>
  <si>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</si>
  <si>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</si>
  <si>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</si>
  <si>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</si>
  <si>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</si>
  <si>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</si>
  <si>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</si>
  <si>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</si>
  <si>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</si>
  <si>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</si>
  <si>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</si>
  <si>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</si>
  <si>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</si>
  <si>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</si>
  <si>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</si>
  <si>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</si>
  <si>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</si>
  <si>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</si>
  <si>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</si>
  <si>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</si>
  <si>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</si>
  <si>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</si>
  <si>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</si>
  <si>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</si>
  <si>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</si>
  <si>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</si>
  <si>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</si>
  <si>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</si>
  <si>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</si>
  <si>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</si>
  <si>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</si>
  <si>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</si>
  <si>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</si>
  <si>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</si>
  <si>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</si>
  <si>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</si>
  <si>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</si>
  <si>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</si>
  <si>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</si>
  <si>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</si>
  <si>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</si>
  <si>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</si>
  <si>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</si>
  <si>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</si>
  <si>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</si>
  <si>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</si>
  <si>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</si>
  <si>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</si>
  <si>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</si>
  <si>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</si>
  <si>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</si>
  <si>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</si>
  <si>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</si>
  <si>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</si>
  <si>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</si>
  <si>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</si>
  <si>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</si>
  <si>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</si>
  <si>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</si>
  <si>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</si>
  <si>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</si>
  <si>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</si>
  <si>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</si>
  <si>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</si>
  <si>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</si>
  <si>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</si>
  <si>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</si>
  <si>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</si>
  <si>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</si>
  <si>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</si>
  <si>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</si>
  <si>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</si>
  <si>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</si>
  <si>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</si>
  <si>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</si>
  <si>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</si>
  <si>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</si>
  <si>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</si>
  <si>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</si>
  <si>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</si>
  <si>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</si>
  <si>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</si>
  <si>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</si>
  <si>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</si>
  <si>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</si>
  <si>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</si>
  <si>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</si>
  <si>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</si>
  <si>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</si>
  <si>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</si>
  <si>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</si>
  <si>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</si>
  <si>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</si>
  <si>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</si>
  <si>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</si>
  <si>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</si>
  <si>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</si>
  <si>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</si>
  <si>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</si>
  <si>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</si>
  <si>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</si>
  <si>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</si>
  <si>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</si>
  <si>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</si>
  <si>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</si>
  <si>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</si>
  <si>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</si>
  <si>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</si>
  <si>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</si>
  <si>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</si>
  <si>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</si>
  <si>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</si>
  <si>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</si>
  <si>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</si>
  <si>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</si>
  <si>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</si>
  <si>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</si>
  <si>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</si>
  <si>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</si>
  <si>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</si>
  <si>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</si>
  <si>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</si>
  <si>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</si>
  <si>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</si>
  <si>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</si>
  <si>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</si>
  <si>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</si>
  <si>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</si>
  <si>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</si>
  <si>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</si>
  <si>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</si>
  <si>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</si>
  <si>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</si>
  <si>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</si>
  <si>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</si>
  <si>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</si>
  <si>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</si>
  <si>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</si>
  <si>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</si>
  <si>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</si>
  <si>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</si>
  <si>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</si>
  <si>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</si>
  <si>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</si>
  <si>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</si>
  <si>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</si>
  <si>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</si>
  <si>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</si>
  <si>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</si>
  <si>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</si>
  <si>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</si>
  <si>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</si>
  <si>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</si>
  <si>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</si>
  <si>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</si>
  <si>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</si>
  <si>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</si>
  <si>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</si>
  <si>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</si>
  <si>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</si>
  <si>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</si>
  <si>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</si>
  <si>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</si>
  <si>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</si>
  <si>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</si>
  <si>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</si>
  <si>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</si>
  <si>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</si>
  <si>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</si>
  <si>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</si>
  <si>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</si>
  <si>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</si>
  <si>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</si>
  <si>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</si>
  <si>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</si>
  <si>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</si>
  <si>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</si>
  <si>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</si>
  <si>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</si>
  <si>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</si>
  <si>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</si>
  <si>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</si>
  <si>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</si>
  <si>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</si>
  <si>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</si>
  <si>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</si>
  <si>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</si>
  <si>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</si>
  <si>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</si>
  <si>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</si>
  <si>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</si>
  <si>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</si>
  <si>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</si>
  <si>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</si>
  <si>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</si>
  <si>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</si>
  <si>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</si>
  <si>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</si>
  <si>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</si>
  <si>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</si>
  <si>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</si>
  <si>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</si>
  <si>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</si>
  <si>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</si>
  <si>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</si>
  <si>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</si>
  <si>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</si>
  <si>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</si>
  <si>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</si>
  <si>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</si>
  <si>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</si>
  <si>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</si>
  <si>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</si>
  <si>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</si>
  <si>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</si>
  <si>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</si>
  <si>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</si>
  <si>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</si>
  <si>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</si>
  <si>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</si>
  <si>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</si>
  <si>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</si>
  <si>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</si>
  <si>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</si>
  <si>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</si>
  <si>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</si>
  <si>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</si>
  <si>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</si>
  <si>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</si>
  <si>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</si>
  <si>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</si>
  <si>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</si>
  <si>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</si>
  <si>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</si>
  <si>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</si>
  <si>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</si>
  <si>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</si>
  <si>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</si>
  <si>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</si>
  <si>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</si>
  <si>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</si>
  <si>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</si>
  <si>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</si>
  <si>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</si>
  <si>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</si>
  <si>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</si>
  <si>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</si>
  <si>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</si>
  <si>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</si>
  <si>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</si>
  <si>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</si>
  <si>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</si>
  <si>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</si>
  <si>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</si>
  <si>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</si>
  <si>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</si>
  <si>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</si>
  <si>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</si>
  <si>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</si>
  <si>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</si>
  <si>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</si>
  <si>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</si>
  <si>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</si>
  <si>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</si>
  <si>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</si>
  <si>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</si>
  <si>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</si>
  <si>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</si>
  <si>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</si>
  <si>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</si>
  <si>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</si>
  <si>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</si>
  <si>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</si>
  <si>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</si>
  <si>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</si>
  <si>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</si>
  <si>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</si>
  <si>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</si>
  <si>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</si>
  <si>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</si>
  <si>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</si>
  <si>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</si>
  <si>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</si>
  <si>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</si>
  <si>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</si>
  <si>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</si>
  <si>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</si>
  <si>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</si>
  <si>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</si>
  <si>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</si>
  <si>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</si>
  <si>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</si>
  <si>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</si>
  <si>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</si>
  <si>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</si>
  <si>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</si>
  <si>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</si>
  <si>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</si>
  <si>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</si>
  <si>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</si>
  <si>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</si>
  <si>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</si>
  <si>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</si>
  <si>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</si>
  <si>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</si>
  <si>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</si>
  <si>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</si>
  <si>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</si>
  <si>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</si>
  <si>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</si>
  <si>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</si>
  <si>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</si>
  <si>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</si>
  <si>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</si>
  <si>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</si>
  <si>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</si>
  <si>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</si>
  <si>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</si>
  <si>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</si>
  <si>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</si>
  <si>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</si>
  <si>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</si>
  <si>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</si>
  <si>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</si>
  <si>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</si>
  <si>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</si>
  <si>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</si>
  <si>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</si>
  <si>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</si>
  <si>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</si>
  <si>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</si>
  <si>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</si>
  <si>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</si>
  <si>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</si>
  <si>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</si>
  <si>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</si>
  <si>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</si>
  <si>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</si>
  <si>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</si>
  <si>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</si>
  <si>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</si>
  <si>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</si>
  <si>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</si>
  <si>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</si>
  <si>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</si>
  <si>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</si>
  <si>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</si>
  <si>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</si>
  <si>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</si>
  <si>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</si>
  <si>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</si>
  <si>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</si>
  <si>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</si>
  <si>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</si>
  <si>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</si>
  <si>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</si>
  <si>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</si>
  <si>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</si>
  <si>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</si>
  <si>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</si>
  <si>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</si>
  <si>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</si>
  <si>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</si>
  <si>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</si>
  <si>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</si>
  <si>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</si>
  <si>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</si>
  <si>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</si>
  <si>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</si>
  <si>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</si>
  <si>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</si>
  <si>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</si>
  <si>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</si>
  <si>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</si>
  <si>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</si>
  <si>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</si>
  <si>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</si>
  <si>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</si>
  <si>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</si>
  <si>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</si>
  <si>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</si>
  <si>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</si>
  <si>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</si>
  <si>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</si>
  <si>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</si>
  <si>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</si>
  <si>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</si>
  <si>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</si>
  <si>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</si>
  <si>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</si>
  <si>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</si>
  <si>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</si>
  <si>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</si>
  <si>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</si>
  <si>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</si>
  <si>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</si>
  <si>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</si>
  <si>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</si>
  <si>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</si>
  <si>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</si>
  <si>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</si>
  <si>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</si>
  <si>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</si>
  <si>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</si>
  <si>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</si>
  <si>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</si>
  <si>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</si>
  <si>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</si>
  <si>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</si>
  <si>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</si>
  <si>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</si>
  <si>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</si>
  <si>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</si>
  <si>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</si>
  <si>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</si>
  <si>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</si>
  <si>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</si>
  <si>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</si>
  <si>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</si>
  <si>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</si>
  <si>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</si>
  <si>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</si>
  <si>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</si>
  <si>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</si>
  <si>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</si>
  <si>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</si>
  <si>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</si>
  <si>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</si>
  <si>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</si>
  <si>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</si>
  <si>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</si>
  <si>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</si>
  <si>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</si>
  <si>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</si>
  <si>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</si>
  <si>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</si>
  <si>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</si>
  <si>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</si>
  <si>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</si>
  <si>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</si>
  <si>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</si>
  <si>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</si>
  <si>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</si>
  <si>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</si>
  <si>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</si>
  <si>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</si>
  <si>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</si>
  <si>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</si>
  <si>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</si>
  <si>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</si>
  <si>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</si>
  <si>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</si>
  <si>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</si>
  <si>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</si>
  <si>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</si>
  <si>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</si>
  <si>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</si>
  <si>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</si>
  <si>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</si>
  <si>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</si>
  <si>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</si>
  <si>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</si>
  <si>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</si>
  <si>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</si>
  <si>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</si>
  <si>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</si>
  <si>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</si>
  <si>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</si>
  <si>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</si>
  <si>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</si>
  <si>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</si>
  <si>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</si>
  <si>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</si>
  <si>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</si>
  <si>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</si>
  <si>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</si>
  <si>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</si>
  <si>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</si>
  <si>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</si>
  <si>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</si>
  <si>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</si>
  <si>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</si>
  <si>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</si>
  <si>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</si>
  <si>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</si>
  <si>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</si>
  <si>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</si>
  <si>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</si>
  <si>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</si>
  <si>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</si>
  <si>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</si>
  <si>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</si>
  <si>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</si>
  <si>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</si>
  <si>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</si>
  <si>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</si>
  <si>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</si>
  <si>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</si>
  <si>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</si>
  <si>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</si>
  <si>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</si>
  <si>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</si>
  <si>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</si>
  <si>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</si>
  <si>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</si>
  <si>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</si>
  <si>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</si>
  <si>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</si>
  <si>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</si>
  <si>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</si>
  <si>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</si>
  <si>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</si>
  <si>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</si>
  <si>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</si>
  <si>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</si>
  <si>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</si>
  <si>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</si>
  <si>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</si>
  <si>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</si>
  <si>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</si>
  <si>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</si>
  <si>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</si>
  <si>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</si>
  <si>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</si>
  <si>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</si>
  <si>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</si>
  <si>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</si>
  <si>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</si>
  <si>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</si>
  <si>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</si>
  <si>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</si>
  <si>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</si>
  <si>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</si>
  <si>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</si>
  <si>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</si>
  <si>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</si>
  <si>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</si>
  <si>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</si>
  <si>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</si>
  <si>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</si>
  <si>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</si>
  <si>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</si>
  <si>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</si>
  <si>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</si>
  <si>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</si>
  <si>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</si>
  <si>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</si>
  <si>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</si>
  <si>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</si>
  <si>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</si>
  <si>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</si>
  <si>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</si>
  <si>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</si>
  <si>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</si>
  <si>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</si>
  <si>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</si>
  <si>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</si>
  <si>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</si>
  <si>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</si>
  <si>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</si>
  <si>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</si>
  <si>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</si>
  <si>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</si>
  <si>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</si>
  <si>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</si>
  <si>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</si>
  <si>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</si>
  <si>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</si>
  <si>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</si>
  <si>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</si>
  <si>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</si>
  <si>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</si>
  <si>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</si>
  <si>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</si>
  <si>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</si>
  <si>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</si>
  <si>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</si>
  <si>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</si>
  <si>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</si>
  <si>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</si>
  <si>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</si>
  <si>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</si>
  <si>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</si>
  <si>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</si>
  <si>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</si>
  <si>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</si>
  <si>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</si>
  <si>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</si>
  <si>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</si>
  <si>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</si>
  <si>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</si>
  <si>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</si>
  <si>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</si>
  <si>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</si>
  <si>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</si>
  <si>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</si>
  <si>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</si>
  <si>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</si>
  <si>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</si>
  <si>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</si>
  <si>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</si>
  <si>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</si>
  <si>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</si>
  <si>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</si>
  <si>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</si>
  <si>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</si>
  <si>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</si>
  <si>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</si>
  <si>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</si>
  <si>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</si>
  <si>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</si>
  <si>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</si>
  <si>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</si>
  <si>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</si>
  <si>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</si>
  <si>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</si>
  <si>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</si>
  <si>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</si>
  <si>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</si>
  <si>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</si>
  <si>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</si>
  <si>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</si>
  <si>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</si>
  <si>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</si>
  <si>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</si>
  <si>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</si>
  <si>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</si>
  <si>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</si>
  <si>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</si>
  <si>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</si>
  <si>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</si>
  <si>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</si>
  <si>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</si>
  <si>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</si>
  <si>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</si>
  <si>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</si>
  <si>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</si>
  <si>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</si>
  <si>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</si>
  <si>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</si>
  <si>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</si>
  <si>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</si>
  <si>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</si>
  <si>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</si>
  <si>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</si>
  <si>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</si>
  <si>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</si>
  <si>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</si>
  <si>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</si>
  <si>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</si>
  <si>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</si>
  <si>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</si>
  <si>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</si>
  <si>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</si>
  <si>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</si>
  <si>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</si>
  <si>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</si>
  <si>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</si>
  <si>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</si>
  <si>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</si>
  <si>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</si>
  <si>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</si>
  <si>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</si>
  <si>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</si>
  <si>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</si>
  <si>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</si>
  <si>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</si>
  <si>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</si>
  <si>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</si>
  <si>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</si>
  <si>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</si>
  <si>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</si>
  <si>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</si>
  <si>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</si>
  <si>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</si>
  <si>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</si>
  <si>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</si>
  <si>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</si>
  <si>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</si>
  <si>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</si>
  <si>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</si>
  <si>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</si>
  <si>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</si>
  <si>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</si>
  <si>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</si>
  <si>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</si>
  <si>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</si>
  <si>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</si>
  <si>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</si>
  <si>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</si>
  <si>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</si>
  <si>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</si>
  <si>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</si>
  <si>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</si>
  <si>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</si>
  <si>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</si>
  <si>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</si>
  <si>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</si>
  <si>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</si>
  <si>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</si>
  <si>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</si>
  <si>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</si>
  <si>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</si>
  <si>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</si>
  <si>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</si>
  <si>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</si>
  <si>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</si>
  <si>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</si>
  <si>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</si>
  <si>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</si>
  <si>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</si>
  <si>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</si>
  <si>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</si>
  <si>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</si>
  <si>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</si>
  <si>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</si>
  <si>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</si>
  <si>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</si>
  <si>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</si>
  <si>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</si>
  <si>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</si>
  <si>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</si>
  <si>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</si>
  <si>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</si>
  <si>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</si>
  <si>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</si>
  <si>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</si>
  <si>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</si>
  <si>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</si>
  <si>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</si>
  <si>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</si>
  <si>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</si>
  <si>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</si>
  <si>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</si>
  <si>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</si>
  <si>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</si>
  <si>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</si>
  <si>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</si>
  <si>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</si>
  <si>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</si>
  <si>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</si>
  <si>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</si>
  <si>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</si>
  <si>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</si>
  <si>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</si>
  <si>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</si>
  <si>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</si>
  <si>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</si>
  <si>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</si>
  <si>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</si>
  <si>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</si>
  <si>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</si>
  <si>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</si>
  <si>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</si>
  <si>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</si>
  <si>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</si>
  <si>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</si>
  <si>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</si>
  <si>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</si>
  <si>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</si>
  <si>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</si>
  <si>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</si>
  <si>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</si>
  <si>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</si>
  <si>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</si>
  <si>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</si>
  <si>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</si>
  <si>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</si>
  <si>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</si>
  <si>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</si>
  <si>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</si>
  <si>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</si>
  <si>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</si>
  <si>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</si>
  <si>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</si>
  <si>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</si>
  <si>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</si>
  <si>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</si>
  <si>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</si>
  <si>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</si>
  <si>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</si>
  <si>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</si>
  <si>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</si>
  <si>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</si>
  <si>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</si>
  <si>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</si>
  <si>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</si>
  <si>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</si>
  <si>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</si>
  <si>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</si>
  <si>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</si>
  <si>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</si>
  <si>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</si>
  <si>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</si>
  <si>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</si>
  <si>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</si>
  <si>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</si>
  <si>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</si>
  <si>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</si>
  <si>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</si>
  <si>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</si>
  <si>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</si>
  <si>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</si>
  <si>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</si>
  <si>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</si>
  <si>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</si>
  <si>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</si>
  <si>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</si>
  <si>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</si>
  <si>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</si>
  <si>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</si>
  <si>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</si>
  <si>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</si>
  <si>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</si>
  <si>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</si>
  <si>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</si>
  <si>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</si>
  <si>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</si>
  <si>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</si>
  <si>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</si>
  <si>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</si>
  <si>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</si>
  <si>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</si>
  <si>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</si>
  <si>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</si>
  <si>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</si>
  <si>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</si>
  <si>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</si>
  <si>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</si>
  <si>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</si>
  <si>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</si>
  <si>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</si>
  <si>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</si>
  <si>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</si>
  <si>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</si>
  <si>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</si>
  <si>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</si>
  <si>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</si>
  <si>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</si>
  <si>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</si>
  <si>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</si>
  <si>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</si>
  <si>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</si>
  <si>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</si>
  <si>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</si>
  <si>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</si>
  <si>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</si>
  <si>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</si>
  <si>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</si>
  <si>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</si>
  <si>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</si>
  <si>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</si>
  <si>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</si>
  <si>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</si>
  <si>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</si>
  <si>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</si>
  <si>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</si>
  <si>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</si>
  <si>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</si>
  <si>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</si>
  <si>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</si>
  <si>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</si>
  <si>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</si>
  <si>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</si>
  <si>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</si>
  <si>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</si>
  <si>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</si>
  <si>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</si>
  <si>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</si>
  <si>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</si>
  <si>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</si>
  <si>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</si>
  <si>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</si>
  <si>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</si>
  <si>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</si>
  <si>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</si>
  <si>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</si>
  <si>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</si>
  <si>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</si>
  <si>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</si>
  <si>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</si>
  <si>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</si>
  <si>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</si>
  <si>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</si>
  <si>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</si>
  <si>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</si>
  <si>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</si>
  <si>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</si>
  <si>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</si>
  <si>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</si>
  <si>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</si>
  <si>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</si>
  <si>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</si>
  <si>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</si>
  <si>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</si>
  <si>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</si>
  <si>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</si>
  <si>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</si>
  <si>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</si>
  <si>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</si>
  <si>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</si>
  <si>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</si>
  <si>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</si>
  <si>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</si>
  <si>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</si>
  <si>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</si>
  <si>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</si>
  <si>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</si>
  <si>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</si>
  <si>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</si>
  <si>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</si>
  <si>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</si>
  <si>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</si>
  <si>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</si>
  <si>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</si>
  <si>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</si>
  <si>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</si>
  <si>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</si>
  <si>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</si>
  <si>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</si>
  <si>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</si>
  <si>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</si>
  <si>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</si>
  <si>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</si>
  <si>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</si>
  <si>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</si>
  <si>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</si>
  <si>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</si>
  <si>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</si>
  <si>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</si>
  <si>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</si>
  <si>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</si>
  <si>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</si>
  <si>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</si>
  <si>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</si>
  <si>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</si>
  <si>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</si>
  <si>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</si>
  <si>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</si>
  <si>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</si>
  <si>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</si>
  <si>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</si>
  <si>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</si>
  <si>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</si>
  <si>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</si>
  <si>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</si>
  <si>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</si>
  <si>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</si>
  <si>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</si>
  <si>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</si>
  <si>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</si>
  <si>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</si>
  <si>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</si>
  <si>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</si>
  <si>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</si>
  <si>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</si>
  <si>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</si>
  <si>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</si>
  <si>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</si>
  <si>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</si>
  <si>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</si>
  <si>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</si>
  <si>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</si>
  <si>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</si>
  <si>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</si>
  <si>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</si>
  <si>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</si>
  <si>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</si>
  <si>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</si>
  <si>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</si>
  <si>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</si>
  <si>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</si>
  <si>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</si>
  <si>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</si>
  <si>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</si>
  <si>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</si>
  <si>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</si>
  <si>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</si>
  <si>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</si>
  <si>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</si>
  <si>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</si>
  <si>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</si>
  <si>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</si>
  <si>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</si>
  <si>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</si>
  <si>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</si>
  <si>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</si>
  <si>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</si>
  <si>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</si>
  <si>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</si>
  <si>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</si>
  <si>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</si>
  <si>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</si>
  <si>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</si>
  <si>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</si>
  <si>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</si>
  <si>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</si>
  <si>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</si>
  <si>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</si>
  <si>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</si>
  <si>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</si>
  <si>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</si>
  <si>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</si>
  <si>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</si>
  <si>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</si>
  <si>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</si>
  <si>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</si>
  <si>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</si>
  <si>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</si>
  <si>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</si>
  <si>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</si>
  <si>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</si>
  <si>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</si>
  <si>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</si>
  <si>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</si>
  <si>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</si>
  <si>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</si>
  <si>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</si>
  <si>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</si>
  <si>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</si>
  <si>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</si>
  <si>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</si>
  <si>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</si>
  <si>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</si>
  <si>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</si>
  <si>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</si>
  <si>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</si>
  <si>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</si>
  <si>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</si>
  <si>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</si>
  <si>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</si>
  <si>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</si>
  <si>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</si>
  <si>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</si>
  <si>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</si>
  <si>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</si>
  <si>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</si>
  <si>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</si>
  <si>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</si>
  <si>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</si>
  <si>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</si>
  <si>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</si>
  <si>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</si>
  <si>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</si>
  <si>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</si>
  <si>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</si>
  <si>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</si>
  <si>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</si>
  <si>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</si>
  <si>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</si>
  <si>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</si>
  <si>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</si>
  <si>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</si>
  <si>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</si>
  <si>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</si>
  <si>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</si>
  <si>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</si>
  <si>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</si>
  <si>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</si>
  <si>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</si>
  <si>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</si>
  <si>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</si>
  <si>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</si>
  <si>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</si>
  <si>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</si>
  <si>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</si>
  <si>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</si>
  <si>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</si>
  <si>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</si>
  <si>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</si>
  <si>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</si>
  <si>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</si>
  <si>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</si>
  <si>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</si>
  <si>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</si>
  <si>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</si>
  <si>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</si>
  <si>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</si>
  <si>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</si>
  <si>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</si>
  <si>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</si>
  <si>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</si>
  <si>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</si>
  <si>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</si>
  <si>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</si>
  <si>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</si>
  <si>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</si>
  <si>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</si>
  <si>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</si>
  <si>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</si>
  <si>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</si>
  <si>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</si>
  <si>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</si>
  <si>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</si>
  <si>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</si>
  <si>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</si>
  <si>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</si>
  <si>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</si>
  <si>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</si>
  <si>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</si>
  <si>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</si>
  <si>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</si>
  <si>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</si>
  <si>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</si>
  <si>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</si>
  <si>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</si>
  <si>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</si>
  <si>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</si>
  <si>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</si>
  <si>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</si>
  <si>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</si>
  <si>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</si>
  <si>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</si>
  <si>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</si>
  <si>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</si>
  <si>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</si>
  <si>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</si>
  <si>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</si>
  <si>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</si>
  <si>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</si>
  <si>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</si>
  <si>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</si>
  <si>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</si>
  <si>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</si>
  <si>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</si>
  <si>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</si>
  <si>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</si>
  <si>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</si>
  <si>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</si>
  <si>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</si>
  <si>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</si>
  <si>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</si>
  <si>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</si>
  <si>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</si>
  <si>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</si>
  <si>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</si>
  <si>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</si>
  <si>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</si>
  <si>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</si>
  <si>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</si>
  <si>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</si>
  <si>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</si>
  <si>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</si>
  <si>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</si>
  <si>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</si>
  <si>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</si>
  <si>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</si>
  <si>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</si>
  <si>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</si>
  <si>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</si>
  <si>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</si>
  <si>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</si>
  <si>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</si>
  <si>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</si>
  <si>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</si>
  <si>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</si>
  <si>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</si>
  <si>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</si>
  <si>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</si>
  <si>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</si>
  <si>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</si>
  <si>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</si>
  <si>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</si>
  <si>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</si>
  <si>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</si>
  <si>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</si>
  <si>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</si>
  <si>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</si>
  <si>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</si>
  <si>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</si>
  <si>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</si>
  <si>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</si>
  <si>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</si>
  <si>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</si>
  <si>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</si>
  <si>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</si>
  <si>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</si>
  <si>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</si>
  <si>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</si>
  <si>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</si>
  <si>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</si>
  <si>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</si>
  <si>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</si>
  <si>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</si>
  <si>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</si>
  <si>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</si>
  <si>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</si>
  <si>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</si>
  <si>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</si>
  <si>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</si>
  <si>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</si>
  <si>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</si>
  <si>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</si>
  <si>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</si>
  <si>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</si>
  <si>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</si>
  <si>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</si>
  <si>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</si>
  <si>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</si>
  <si>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</si>
  <si>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</si>
  <si>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</si>
  <si>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</si>
  <si>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</si>
  <si>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</si>
  <si>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</si>
  <si>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</si>
  <si>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</si>
  <si>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</si>
  <si>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</si>
  <si>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</si>
  <si>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</si>
  <si>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</si>
  <si>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</si>
  <si>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</si>
  <si>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</si>
  <si>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</si>
  <si>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</si>
  <si>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</si>
  <si>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</si>
  <si>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</si>
  <si>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</si>
  <si>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</si>
  <si>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</si>
  <si>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</si>
  <si>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</si>
  <si>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</si>
  <si>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</si>
  <si>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</si>
  <si>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</si>
  <si>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</si>
  <si>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</si>
  <si>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</si>
  <si>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</si>
  <si>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</si>
  <si>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</si>
  <si>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</si>
  <si>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</si>
  <si>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</si>
  <si>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</si>
  <si>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</si>
  <si>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</si>
  <si>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</si>
  <si>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</si>
  <si>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</si>
  <si>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</si>
  <si>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</si>
  <si>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</si>
  <si>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</si>
  <si>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</si>
  <si>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</si>
  <si>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</si>
  <si>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</si>
  <si>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</si>
  <si>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</si>
  <si>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</si>
  <si>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</si>
  <si>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</si>
  <si>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</si>
  <si>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</si>
  <si>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</si>
  <si>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</si>
  <si>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</si>
  <si>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</si>
  <si>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</si>
  <si>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</si>
  <si>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</si>
  <si>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</si>
  <si>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</si>
  <si>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</si>
  <si>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</si>
  <si>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</si>
  <si>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</si>
  <si>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</si>
  <si>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</si>
  <si>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</si>
  <si>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</si>
  <si>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</si>
  <si>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</si>
  <si>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</si>
  <si>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</si>
  <si>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</si>
  <si>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</si>
  <si>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</si>
  <si>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</si>
  <si>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</si>
  <si>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</si>
  <si>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</si>
  <si>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</si>
  <si>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</si>
  <si>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</si>
  <si>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</si>
  <si>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</si>
  <si>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</si>
  <si>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</si>
  <si>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</si>
  <si>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</si>
  <si>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</si>
  <si>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</si>
  <si>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</si>
  <si>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</si>
  <si>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</si>
  <si>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</si>
  <si>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</si>
  <si>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</si>
  <si>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</si>
  <si>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</si>
  <si>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</si>
  <si>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</si>
  <si>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</si>
  <si>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</si>
  <si>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</si>
  <si>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</si>
  <si>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</si>
  <si>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</si>
  <si>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</si>
  <si>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</si>
  <si>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</si>
  <si>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</si>
  <si>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</si>
  <si>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</si>
  <si>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</si>
  <si>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</si>
  <si>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</si>
  <si>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</si>
  <si>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</si>
  <si>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</si>
  <si>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</si>
  <si>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</si>
  <si>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</si>
  <si>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</si>
  <si>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</si>
  <si>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</si>
  <si>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</si>
  <si>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</si>
  <si>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</si>
  <si>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</si>
  <si>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</si>
  <si>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</si>
  <si>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</si>
  <si>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</si>
  <si>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</si>
  <si>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</si>
  <si>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</si>
  <si>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</si>
  <si>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</si>
  <si>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</si>
  <si>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</si>
  <si>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</si>
  <si>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</si>
  <si>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</si>
  <si>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</si>
  <si>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</si>
  <si>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</si>
  <si>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</si>
  <si>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</si>
  <si>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</si>
  <si>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</si>
  <si>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</si>
  <si>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</si>
  <si>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</si>
  <si>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</si>
  <si>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</si>
  <si>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</si>
  <si>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</si>
  <si>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</si>
  <si>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</si>
  <si>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</si>
  <si>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</si>
  <si>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</si>
  <si>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</si>
  <si>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</si>
  <si>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</si>
  <si>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</si>
  <si>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</si>
  <si>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</si>
  <si>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</si>
  <si>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</si>
  <si>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</si>
  <si>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</si>
  <si>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</si>
  <si>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</si>
  <si>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</si>
  <si>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</si>
  <si>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</si>
  <si>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</si>
  <si>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</si>
  <si>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</si>
  <si>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</si>
  <si>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</si>
  <si>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</si>
  <si>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</si>
  <si>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</si>
  <si>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</si>
  <si>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</si>
  <si>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</si>
  <si>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</si>
  <si>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</si>
  <si>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</si>
  <si>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</si>
  <si>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</si>
  <si>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</si>
  <si>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</si>
  <si>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</si>
  <si>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</si>
  <si>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</si>
  <si>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</si>
  <si>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</si>
  <si>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</si>
  <si>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</si>
  <si>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</si>
  <si>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</si>
  <si>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</si>
  <si>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</si>
  <si>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</si>
  <si>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</si>
  <si>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</si>
  <si>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</si>
  <si>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</si>
  <si>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</si>
  <si>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</si>
  <si>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</si>
  <si>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</si>
  <si>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</si>
  <si>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</si>
  <si>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</si>
  <si>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</si>
  <si>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</si>
  <si>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</si>
  <si>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</si>
  <si>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</si>
  <si>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</si>
  <si>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</si>
  <si>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</si>
  <si>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</si>
  <si>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</si>
  <si>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</si>
  <si>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</si>
  <si>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</si>
  <si>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</si>
  <si>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</si>
  <si>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</si>
  <si>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</si>
  <si>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</si>
  <si>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</si>
  <si>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</si>
  <si>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</si>
  <si>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</si>
  <si>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</si>
  <si>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</si>
  <si>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</si>
  <si>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</si>
  <si>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</si>
  <si>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</si>
  <si>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</si>
  <si>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</si>
  <si>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</si>
  <si>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</si>
  <si>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</si>
  <si>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</si>
  <si>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</si>
  <si>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</si>
  <si>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</si>
  <si>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</si>
  <si>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</si>
  <si>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</si>
  <si>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</si>
  <si>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</si>
  <si>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</si>
  <si>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</si>
  <si>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</si>
  <si>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</si>
  <si>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</si>
  <si>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</si>
  <si>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</si>
  <si>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</si>
  <si>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</si>
  <si>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</si>
  <si>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</si>
  <si>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</si>
  <si>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</si>
  <si>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</si>
  <si>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</si>
  <si>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</si>
  <si>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</si>
  <si>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</si>
  <si>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</si>
  <si>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</si>
  <si>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</si>
  <si>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</si>
  <si>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</si>
  <si>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</si>
  <si>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</si>
  <si>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</si>
  <si>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</si>
  <si>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</si>
  <si>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</si>
  <si>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</si>
  <si>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</si>
  <si>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</si>
  <si>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</si>
  <si>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</si>
  <si>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</si>
  <si>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</si>
  <si>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</si>
  <si>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</si>
  <si>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</si>
  <si>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</si>
  <si>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</si>
  <si>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</si>
  <si>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</si>
  <si>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</si>
  <si>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</si>
  <si>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</si>
  <si>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</si>
  <si>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</si>
  <si>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</si>
  <si>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</si>
  <si>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</si>
  <si>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</si>
  <si>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</si>
  <si>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</si>
  <si>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</si>
  <si>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</si>
  <si>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</si>
  <si>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</si>
  <si>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</si>
  <si>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</si>
  <si>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</si>
  <si>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</si>
  <si>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</si>
  <si>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</si>
  <si>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</si>
  <si>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</si>
  <si>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</si>
  <si>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</si>
  <si>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</si>
  <si>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</si>
  <si>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</si>
  <si>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</si>
  <si>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</si>
  <si>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</si>
  <si>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</si>
  <si>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</si>
  <si>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</si>
  <si>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</si>
  <si>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</si>
  <si>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</si>
  <si>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</si>
  <si>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</si>
  <si>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</si>
  <si>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</si>
  <si>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</si>
  <si>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</si>
  <si>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</si>
  <si>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</si>
  <si>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</si>
  <si>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</si>
  <si>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</si>
  <si>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</si>
  <si>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</si>
  <si>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</si>
  <si>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</si>
  <si>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</si>
  <si>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</si>
  <si>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</si>
  <si>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</si>
  <si>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</si>
  <si>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</si>
  <si>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</si>
  <si>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</si>
  <si>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</si>
  <si>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</si>
  <si>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</si>
  <si>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</si>
  <si>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</si>
  <si>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</si>
  <si>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</si>
  <si>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</si>
  <si>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</si>
  <si>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</si>
  <si>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</si>
  <si>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</si>
  <si>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</si>
  <si>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</si>
  <si>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</si>
  <si>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</si>
  <si>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</si>
  <si>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</si>
  <si>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</si>
  <si>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</si>
  <si>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</si>
  <si>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</si>
  <si>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</si>
  <si>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</si>
  <si>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</si>
  <si>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</si>
  <si>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</si>
  <si>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</si>
  <si>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</si>
  <si>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</si>
  <si>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</si>
  <si>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</si>
  <si>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</si>
  <si>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</si>
  <si>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</si>
  <si>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</si>
  <si>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</si>
  <si>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</si>
  <si>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</si>
  <si>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</si>
  <si>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</si>
  <si>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</si>
  <si>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</si>
  <si>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</si>
  <si>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</si>
  <si>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</si>
  <si>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</si>
  <si>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</si>
  <si>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</si>
  <si>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</si>
  <si>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</si>
  <si>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</si>
  <si>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</si>
  <si>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</si>
  <si>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</si>
  <si>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</si>
  <si>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</si>
  <si>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</si>
  <si>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</si>
  <si>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</si>
  <si>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</si>
  <si>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</si>
  <si>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</si>
  <si>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</si>
  <si>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</si>
  <si>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</si>
  <si>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</si>
  <si>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</si>
  <si>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</si>
  <si>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</si>
  <si>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</si>
  <si>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</si>
  <si>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</si>
  <si>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</si>
  <si>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</si>
  <si>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</si>
  <si>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</si>
  <si>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</si>
  <si>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</si>
  <si>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</si>
  <si>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</si>
  <si>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</si>
  <si>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</si>
  <si>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</si>
  <si>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</si>
  <si>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</si>
  <si>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</si>
  <si>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</si>
  <si>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</si>
  <si>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</si>
  <si>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</si>
  <si>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</si>
  <si>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</si>
  <si>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</si>
  <si>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</si>
  <si>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</si>
  <si>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</si>
  <si>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</si>
  <si>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</si>
  <si>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</si>
  <si>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</si>
  <si>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</si>
  <si>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</si>
  <si>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</si>
  <si>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</si>
  <si>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</si>
  <si>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</si>
  <si>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</si>
  <si>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</si>
  <si>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</si>
  <si>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</si>
  <si>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</si>
  <si>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</si>
  <si>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</si>
  <si>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</si>
  <si>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</si>
  <si>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</si>
  <si>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</si>
  <si>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</si>
  <si>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</si>
  <si>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</si>
  <si>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</si>
  <si>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</si>
  <si>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</si>
  <si>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</si>
  <si>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</si>
  <si>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</si>
  <si>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</si>
  <si>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</si>
  <si>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</si>
  <si>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</si>
  <si>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</si>
  <si>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</si>
  <si>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</si>
  <si>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</si>
  <si>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</si>
  <si>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</si>
  <si>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</si>
  <si>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</si>
  <si>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</si>
  <si>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</si>
  <si>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</si>
  <si>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</si>
  <si>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</si>
  <si>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</si>
  <si>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</si>
  <si>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</si>
  <si>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</si>
  <si>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</si>
  <si>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</si>
  <si>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</si>
  <si>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</si>
  <si>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</si>
  <si>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</si>
  <si>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</si>
  <si>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</si>
  <si>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</si>
  <si>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</si>
  <si>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</si>
  <si>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</si>
  <si>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</si>
  <si>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</si>
  <si>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</si>
  <si>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</si>
  <si>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</si>
  <si>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</si>
  <si>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</si>
  <si>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</si>
  <si>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</si>
  <si>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</si>
  <si>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</si>
  <si>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</si>
  <si>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</si>
  <si>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</si>
  <si>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</si>
  <si>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</si>
  <si>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</si>
  <si>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</si>
  <si>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</si>
  <si>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</si>
  <si>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</si>
  <si>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</si>
  <si>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</si>
  <si>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</si>
  <si>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</si>
  <si>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</si>
  <si>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</si>
  <si>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</si>
  <si>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</si>
  <si>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</si>
  <si>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</si>
  <si>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</si>
  <si>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</si>
  <si>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</si>
  <si>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</si>
  <si>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</si>
  <si>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</si>
  <si>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</si>
  <si>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</si>
  <si>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</si>
  <si>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</si>
  <si>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</si>
  <si>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</si>
  <si>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</si>
  <si>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</si>
  <si>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</si>
  <si>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</si>
  <si>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</si>
  <si>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</si>
  <si>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</si>
  <si>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</si>
  <si>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</si>
  <si>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</si>
  <si>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</si>
  <si>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</si>
  <si>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</si>
  <si>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</si>
  <si>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</si>
  <si>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</si>
  <si>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</si>
  <si>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</si>
  <si>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</si>
  <si>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</si>
  <si>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</si>
  <si>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</si>
  <si>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</si>
  <si>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</si>
  <si>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</si>
  <si>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</si>
  <si>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</si>
  <si>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</si>
  <si>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</si>
  <si>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</si>
  <si>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</si>
  <si>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</si>
  <si>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</si>
  <si>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</si>
  <si>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</si>
  <si>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</si>
  <si>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</si>
  <si>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</si>
  <si>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</si>
  <si>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</si>
  <si>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</si>
  <si>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</si>
  <si>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</si>
  <si>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</si>
  <si>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</si>
  <si>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</si>
  <si>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</si>
  <si>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</si>
  <si>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</si>
  <si>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</si>
  <si>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</si>
  <si>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</si>
  <si>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</si>
  <si>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</si>
  <si>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</si>
  <si>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</si>
  <si>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</si>
  <si>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</si>
  <si>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</si>
  <si>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</si>
  <si>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</si>
  <si>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</si>
  <si>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</si>
  <si>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</si>
  <si>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</si>
  <si>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</si>
  <si>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</si>
  <si>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</si>
  <si>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</si>
  <si>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</si>
  <si>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</si>
  <si>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</si>
  <si>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</si>
  <si>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</si>
  <si>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</si>
  <si>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</si>
  <si>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</si>
  <si>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</si>
  <si>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</si>
  <si>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</si>
  <si>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</si>
  <si>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</si>
  <si>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</si>
  <si>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</si>
  <si>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</si>
  <si>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</si>
  <si>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</si>
  <si>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</si>
  <si>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</si>
  <si>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</si>
  <si>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</si>
  <si>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</si>
  <si>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</si>
  <si>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</si>
  <si>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</si>
  <si>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</si>
  <si>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</si>
  <si>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</si>
  <si>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</si>
  <si>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</si>
  <si>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</si>
  <si>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</si>
  <si>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</si>
  <si>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</si>
  <si>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</si>
  <si>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</si>
  <si>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</si>
  <si>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</si>
  <si>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</si>
  <si>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</si>
  <si>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</si>
  <si>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</si>
  <si>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</si>
  <si>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</si>
  <si>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</si>
  <si>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</si>
  <si>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</si>
  <si>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</si>
  <si>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</si>
  <si>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</si>
  <si>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</si>
  <si>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</si>
  <si>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</si>
  <si>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</si>
  <si>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</si>
  <si>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</si>
  <si>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</si>
  <si>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</si>
  <si>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</si>
  <si>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</si>
  <si>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</si>
  <si>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</si>
  <si>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</si>
  <si>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</si>
  <si>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</si>
  <si>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</si>
  <si>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</si>
  <si>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</si>
  <si>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</si>
  <si>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</si>
  <si>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</si>
  <si>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</si>
  <si>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</si>
  <si>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</si>
  <si>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</si>
  <si>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</si>
  <si>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</si>
  <si>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</si>
  <si>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</si>
  <si>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</si>
  <si>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</si>
  <si>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</si>
  <si>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</si>
  <si>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</si>
  <si>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</si>
  <si>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</si>
  <si>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</si>
  <si>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</si>
  <si>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</si>
  <si>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</si>
  <si>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</si>
  <si>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</si>
  <si>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</si>
  <si>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</si>
  <si>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</si>
  <si>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</si>
  <si>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</si>
  <si>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</si>
  <si>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</si>
  <si>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</si>
  <si>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</si>
  <si>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</si>
  <si>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</si>
  <si>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</si>
  <si>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</si>
  <si>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</si>
  <si>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</si>
  <si>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</si>
  <si>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</si>
  <si>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</si>
  <si>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</si>
  <si>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</si>
  <si>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</si>
  <si>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</si>
  <si>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</si>
  <si>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</si>
  <si>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</si>
  <si>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</si>
  <si>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</si>
  <si>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</si>
  <si>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</si>
  <si>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</si>
  <si>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</si>
  <si>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</si>
  <si>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</si>
  <si>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</si>
  <si>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</si>
  <si>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</si>
  <si>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</si>
  <si>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</si>
  <si>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</si>
  <si>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</si>
  <si>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</si>
  <si>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</si>
  <si>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</si>
  <si>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</si>
  <si>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</si>
  <si>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</si>
  <si>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</si>
  <si>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</si>
  <si>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</si>
  <si>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</si>
  <si>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</si>
  <si>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</si>
  <si>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</si>
  <si>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</si>
  <si>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</si>
  <si>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</si>
  <si>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</si>
  <si>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</si>
  <si>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</si>
  <si>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</si>
  <si>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</si>
  <si>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</si>
  <si>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</si>
  <si>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</si>
  <si>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</si>
  <si>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</si>
  <si>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</si>
  <si>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</si>
  <si>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</si>
  <si>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</si>
  <si>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</si>
  <si>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</si>
  <si>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</si>
  <si>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</si>
  <si>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</si>
  <si>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</si>
  <si>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</si>
  <si>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</si>
  <si>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</si>
  <si>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</si>
  <si>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</si>
  <si>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</si>
  <si>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</si>
  <si>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</si>
  <si>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</si>
  <si>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</si>
  <si>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</si>
  <si>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</si>
  <si>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</si>
  <si>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</si>
  <si>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</si>
  <si>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</si>
  <si>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</si>
  <si>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</si>
  <si>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</si>
  <si>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</si>
  <si>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</si>
  <si>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</si>
  <si>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</si>
  <si>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</si>
  <si>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</si>
  <si>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</si>
  <si>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</si>
  <si>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</si>
  <si>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</si>
  <si>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</si>
  <si>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</si>
  <si>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</si>
  <si>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</si>
  <si>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</si>
  <si>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</si>
  <si>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</si>
  <si>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</si>
  <si>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</si>
  <si>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</si>
  <si>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</si>
  <si>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</si>
  <si>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</si>
  <si>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</si>
  <si>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</si>
  <si>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</si>
  <si>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</si>
  <si>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</si>
  <si>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</si>
  <si>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</si>
  <si>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</si>
  <si>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</si>
  <si>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</si>
  <si>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</si>
  <si>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</si>
  <si>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</si>
  <si>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</si>
  <si>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</si>
  <si>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</si>
  <si>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</si>
  <si>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</si>
  <si>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</si>
  <si>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</si>
  <si>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</si>
  <si>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</si>
  <si>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</si>
  <si>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</si>
  <si>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</si>
  <si>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</si>
  <si>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</si>
  <si>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</si>
  <si>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</si>
  <si>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</si>
  <si>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</si>
  <si>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</si>
  <si>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</si>
  <si>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</si>
  <si>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</si>
  <si>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</si>
  <si>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</si>
  <si>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</si>
  <si>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</si>
  <si>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</si>
  <si>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</si>
  <si>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</si>
  <si>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</si>
  <si>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</si>
  <si>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</si>
  <si>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</si>
  <si>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</si>
  <si>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</si>
  <si>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</si>
  <si>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</si>
  <si>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</si>
  <si>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</si>
  <si>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</si>
  <si>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</si>
  <si>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</si>
  <si>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</si>
  <si>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</si>
  <si>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</si>
  <si>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</si>
  <si>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</si>
  <si>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</si>
  <si>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</si>
  <si>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</si>
  <si>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</si>
  <si>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</si>
  <si>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</si>
  <si>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</si>
  <si>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</si>
  <si>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</si>
  <si>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</si>
  <si>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</si>
  <si>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</si>
  <si>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</si>
  <si>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</si>
  <si>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</si>
  <si>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</si>
  <si>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</si>
  <si>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</si>
  <si>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</si>
  <si>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</si>
  <si>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</si>
  <si>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</si>
  <si>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</si>
  <si>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</si>
  <si>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</si>
  <si>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</si>
  <si>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</si>
  <si>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</si>
  <si>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</si>
  <si>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</si>
  <si>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</si>
  <si>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</si>
  <si>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</si>
  <si>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</si>
  <si>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</si>
  <si>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</si>
  <si>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</si>
  <si>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</si>
  <si>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</si>
  <si>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</si>
  <si>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</si>
  <si>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</si>
  <si>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</si>
  <si>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</si>
  <si>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</si>
  <si>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</si>
  <si>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</si>
  <si>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</si>
  <si>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</si>
  <si>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</si>
  <si>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</si>
  <si>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</si>
  <si>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</si>
  <si>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</si>
  <si>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</si>
  <si>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</si>
  <si>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</si>
  <si>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</si>
  <si>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</si>
  <si>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</si>
  <si>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</si>
  <si>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</si>
  <si>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</si>
  <si>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</si>
  <si>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</si>
  <si>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</si>
  <si>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</si>
  <si>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</si>
  <si>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</si>
  <si>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</si>
  <si>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</si>
  <si>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</si>
  <si>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</si>
  <si>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</si>
  <si>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</si>
  <si>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</si>
  <si>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</si>
  <si>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</si>
  <si>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</si>
  <si>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</si>
  <si>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</si>
  <si>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</si>
  <si>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</si>
  <si>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</si>
  <si>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</si>
  <si>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</si>
  <si>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</si>
  <si>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</si>
  <si>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</si>
  <si>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</si>
  <si>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</si>
  <si>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</si>
  <si>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</si>
  <si>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</si>
  <si>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</si>
  <si>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</si>
  <si>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</si>
  <si>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</si>
  <si>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</si>
  <si>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</si>
  <si>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</si>
  <si>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</si>
  <si>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</si>
  <si>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</si>
  <si>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</si>
  <si>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</si>
  <si>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</si>
  <si>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</si>
  <si>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</si>
  <si>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</si>
  <si>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</si>
  <si>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</si>
  <si>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</si>
  <si>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</si>
  <si>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</si>
  <si>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</si>
  <si>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</si>
  <si>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</si>
  <si>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</si>
  <si>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</si>
  <si>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</si>
  <si>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</si>
  <si>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</si>
  <si>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</si>
  <si>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</si>
  <si>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</si>
  <si>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</si>
  <si>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</si>
  <si>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</si>
  <si>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</si>
  <si>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</si>
  <si>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</si>
  <si>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</si>
  <si>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</si>
  <si>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</si>
  <si>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</si>
  <si>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</si>
  <si>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</si>
  <si>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</si>
  <si>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</si>
  <si>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</si>
  <si>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</si>
  <si>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</si>
  <si>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</si>
  <si>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</si>
  <si>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</si>
  <si>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</si>
  <si>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</si>
  <si>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</si>
  <si>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</si>
  <si>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</si>
  <si>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</si>
  <si>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</si>
  <si>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</si>
  <si>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</si>
  <si>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</si>
  <si>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</si>
  <si>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</si>
  <si>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</si>
  <si>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</si>
  <si>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</si>
  <si>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</si>
  <si>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</si>
  <si>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</si>
  <si>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</si>
  <si>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</si>
  <si>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</si>
  <si>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</si>
  <si>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</si>
  <si>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</si>
  <si>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</si>
  <si>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</si>
  <si>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</si>
  <si>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</si>
  <si>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</si>
  <si>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</si>
  <si>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</si>
  <si>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</si>
  <si>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</si>
  <si>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</si>
  <si>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</si>
  <si>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</si>
  <si>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</si>
  <si>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</si>
  <si>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</si>
  <si>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</si>
  <si>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</si>
  <si>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</si>
  <si>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</si>
  <si>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</si>
  <si>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</si>
  <si>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</si>
  <si>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</si>
  <si>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</si>
  <si>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</si>
  <si>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</si>
  <si>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</si>
  <si>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</si>
  <si>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</si>
  <si>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</si>
  <si>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</si>
  <si>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</si>
  <si>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</si>
  <si>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</si>
  <si>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</si>
  <si>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</si>
  <si>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</si>
  <si>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</si>
  <si>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</si>
  <si>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</si>
  <si>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</si>
  <si>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</si>
  <si>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</si>
  <si>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</si>
  <si>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</si>
  <si>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</si>
  <si>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</si>
  <si>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</si>
  <si>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</si>
  <si>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</si>
  <si>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</si>
  <si>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</si>
  <si>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</si>
  <si>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</si>
  <si>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</si>
  <si>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</si>
  <si>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</si>
  <si>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</si>
  <si>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</si>
  <si>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</si>
  <si>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</si>
  <si>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</si>
  <si>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</si>
  <si>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</si>
  <si>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</si>
  <si>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</si>
  <si>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</si>
  <si>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</si>
  <si>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</si>
  <si>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</si>
  <si>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</si>
  <si>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</si>
  <si>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</si>
  <si>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</si>
  <si>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</si>
  <si>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</si>
  <si>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</si>
  <si>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</si>
  <si>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</si>
  <si>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</si>
  <si>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</si>
  <si>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</si>
  <si>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</si>
  <si>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</si>
  <si>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</si>
  <si>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</si>
  <si>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</si>
  <si>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</si>
  <si>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</si>
  <si>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</si>
  <si>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</si>
  <si>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</si>
  <si>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</si>
  <si>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</si>
  <si>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</si>
  <si>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</si>
  <si>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</si>
  <si>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</si>
  <si>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</si>
  <si>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</si>
  <si>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</si>
  <si>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</si>
  <si>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</si>
  <si>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</si>
  <si>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</si>
  <si>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</si>
  <si>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</si>
  <si>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</si>
  <si>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</si>
  <si>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</si>
  <si>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</si>
  <si>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</si>
  <si>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</si>
  <si>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</si>
  <si>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</si>
  <si>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</si>
  <si>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</si>
  <si>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</si>
  <si>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</si>
  <si>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</si>
  <si>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</si>
  <si>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</si>
  <si>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</si>
  <si>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</si>
  <si>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</si>
  <si>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</si>
  <si>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</si>
  <si>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</si>
  <si>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</si>
  <si>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</si>
  <si>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</si>
  <si>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</si>
  <si>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</si>
  <si>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</si>
  <si>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</si>
  <si>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</si>
  <si>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</si>
  <si>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</si>
  <si>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</si>
  <si>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</si>
  <si>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</si>
  <si>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</si>
  <si>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</si>
  <si>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</si>
  <si>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</si>
  <si>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</si>
  <si>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</si>
  <si>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</si>
  <si>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</si>
  <si>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</si>
  <si>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</si>
  <si>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</si>
  <si>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</si>
  <si>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</si>
  <si>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</si>
  <si>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</si>
  <si>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</si>
  <si>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</si>
  <si>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</si>
  <si>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</si>
  <si>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</si>
  <si>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</si>
  <si>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</si>
  <si>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</si>
  <si>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</si>
  <si>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</si>
  <si>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</si>
  <si>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</si>
  <si>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</si>
  <si>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</si>
  <si>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</si>
  <si>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</si>
  <si>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</si>
  <si>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</si>
  <si>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</si>
  <si>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</si>
  <si>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</si>
  <si>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</si>
  <si>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</si>
  <si>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</si>
  <si>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</si>
  <si>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</si>
  <si>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</si>
  <si>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</si>
  <si>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</si>
  <si>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</si>
  <si>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</si>
  <si>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</si>
  <si>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</si>
  <si>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</si>
  <si>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</si>
  <si>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</si>
  <si>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</si>
  <si>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</si>
  <si>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</si>
  <si>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</si>
  <si>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</si>
  <si>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</si>
  <si>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</si>
  <si>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</si>
  <si>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</si>
  <si>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</si>
  <si>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</si>
  <si>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</si>
  <si>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</si>
  <si>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</si>
  <si>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</si>
  <si>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</si>
  <si>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</si>
  <si>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</si>
  <si>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</si>
  <si>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</si>
  <si>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</si>
  <si>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</si>
  <si>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</si>
  <si>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</si>
  <si>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</si>
  <si>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</si>
  <si>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</si>
  <si>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</si>
  <si>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</si>
  <si>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</si>
  <si>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</si>
  <si>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</si>
  <si>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</si>
  <si>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</si>
  <si>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</si>
  <si>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</si>
  <si>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</si>
  <si>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</si>
  <si>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</si>
  <si>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</si>
  <si>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</si>
  <si>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</si>
  <si>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</si>
  <si>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</si>
  <si>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</si>
  <si>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</si>
  <si>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</si>
  <si>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</si>
  <si>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</si>
  <si>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</si>
  <si>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</si>
  <si>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</si>
  <si>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</si>
  <si>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</si>
  <si>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</si>
  <si>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</si>
  <si>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</si>
  <si>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</si>
  <si>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</si>
  <si>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</si>
  <si>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</si>
  <si>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</si>
  <si>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</si>
  <si>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</si>
  <si>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</si>
  <si>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</si>
  <si>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</si>
  <si>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</si>
  <si>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</si>
  <si>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</si>
  <si>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</si>
  <si>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</si>
  <si>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</si>
  <si>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</si>
  <si>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</si>
  <si>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</si>
  <si>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</si>
  <si>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</si>
  <si>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</si>
  <si>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</si>
  <si>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</si>
  <si>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</si>
  <si>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</si>
  <si>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</si>
  <si>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</si>
  <si>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</si>
  <si>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</si>
  <si>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</si>
  <si>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</si>
  <si>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</si>
  <si>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</si>
  <si>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</si>
  <si>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</si>
  <si>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</si>
  <si>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</si>
  <si>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</si>
  <si>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</si>
  <si>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</si>
  <si>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</si>
  <si>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</si>
  <si>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</si>
  <si>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</si>
  <si>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</si>
  <si>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</si>
  <si>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</si>
  <si>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</si>
  <si>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</si>
  <si>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</si>
  <si>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</si>
  <si>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</si>
  <si>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</si>
  <si>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</si>
  <si>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</si>
  <si>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</si>
  <si>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</si>
  <si>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</si>
  <si>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</si>
  <si>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</si>
  <si>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</si>
  <si>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</si>
  <si>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</si>
  <si>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</si>
  <si>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</si>
  <si>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</si>
  <si>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</si>
  <si>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</si>
  <si>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</si>
  <si>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</si>
  <si>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</si>
  <si>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</si>
  <si>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</si>
  <si>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</si>
  <si>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</si>
  <si>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</si>
  <si>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</si>
  <si>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</si>
  <si>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</si>
  <si>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</si>
  <si>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</si>
  <si>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</si>
  <si>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</si>
  <si>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</si>
  <si>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</si>
  <si>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</si>
  <si>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</si>
  <si>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</si>
  <si>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</si>
  <si>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</si>
  <si>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</si>
  <si>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</si>
  <si>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</si>
  <si>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</si>
  <si>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</si>
  <si>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</si>
  <si>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</si>
  <si>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</si>
  <si>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</si>
  <si>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</si>
  <si>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</si>
  <si>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</si>
  <si>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</si>
  <si>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</si>
  <si>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</si>
  <si>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</si>
  <si>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</si>
  <si>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</si>
  <si>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</si>
  <si>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</si>
  <si>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</si>
  <si>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</si>
  <si>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</si>
  <si>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</si>
  <si>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</si>
  <si>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</si>
  <si>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</si>
  <si>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</si>
  <si>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</si>
  <si>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</si>
  <si>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</si>
  <si>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</si>
  <si>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</si>
  <si>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</si>
  <si>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</si>
  <si>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</si>
  <si>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</si>
  <si>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</si>
  <si>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</si>
  <si>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</si>
  <si>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</si>
  <si>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</si>
  <si>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</si>
  <si>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</si>
  <si>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</si>
  <si>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</si>
  <si>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</si>
  <si>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</si>
  <si>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</si>
  <si>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</si>
  <si>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</si>
  <si>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</si>
  <si>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</si>
  <si>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</si>
  <si>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</si>
  <si>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</si>
  <si>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</si>
  <si>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</si>
  <si>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</si>
  <si>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</si>
  <si>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</si>
  <si>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</si>
  <si>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</si>
  <si>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</si>
  <si>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</si>
  <si>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</si>
  <si>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</si>
  <si>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</si>
  <si>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</si>
  <si>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</si>
  <si>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</si>
  <si>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</si>
  <si>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</si>
  <si>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</si>
  <si>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</si>
  <si>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</si>
  <si>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</si>
  <si>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</si>
  <si>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</si>
  <si>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</si>
  <si>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</si>
  <si>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</si>
  <si>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</si>
  <si>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</si>
  <si>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</si>
  <si>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</si>
  <si>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</si>
  <si>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</si>
  <si>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</si>
  <si>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</si>
  <si>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</si>
  <si>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</si>
  <si>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</si>
  <si>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</si>
  <si>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</si>
  <si>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</si>
  <si>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</si>
  <si>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</si>
  <si>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</si>
  <si>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</si>
  <si>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</si>
  <si>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</si>
  <si>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</si>
  <si>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</si>
  <si>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</si>
  <si>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</si>
  <si>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</si>
  <si>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</si>
  <si>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</si>
  <si>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</si>
  <si>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</si>
  <si>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</si>
  <si>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</si>
  <si>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</si>
  <si>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</si>
  <si>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</si>
  <si>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</si>
  <si>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</si>
  <si>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</si>
  <si>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</si>
  <si>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</si>
  <si>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</si>
  <si>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</si>
  <si>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</si>
  <si>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</si>
  <si>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</si>
  <si>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</si>
  <si>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</si>
  <si>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</si>
  <si>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</si>
  <si>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</si>
  <si>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</si>
  <si>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</si>
  <si>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</si>
  <si>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</si>
  <si>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</si>
  <si>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</si>
  <si>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</si>
  <si>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</si>
  <si>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</si>
  <si>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</si>
  <si>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</si>
  <si>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</si>
  <si>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</si>
  <si>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</si>
  <si>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</si>
  <si>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</si>
  <si>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</si>
  <si>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</si>
  <si>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</si>
  <si>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</si>
  <si>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</si>
  <si>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</si>
  <si>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</si>
  <si>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</si>
  <si>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</si>
  <si>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</si>
  <si>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</si>
  <si>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</si>
  <si>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</si>
  <si>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</si>
  <si>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</si>
  <si>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</si>
  <si>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</si>
  <si>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</si>
  <si>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</si>
  <si>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</si>
  <si>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</si>
  <si>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</si>
  <si>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</si>
  <si>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</si>
  <si>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</si>
  <si>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</si>
  <si>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</si>
  <si>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</si>
  <si>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</si>
  <si>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</si>
  <si>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</si>
  <si>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</si>
  <si>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</si>
  <si>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</si>
  <si>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</si>
  <si>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</si>
  <si>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</si>
  <si>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</si>
  <si>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</si>
  <si>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</si>
  <si>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</si>
  <si>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</si>
  <si>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</si>
  <si>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</si>
  <si>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</si>
  <si>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</si>
  <si>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</si>
  <si>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</si>
  <si>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</si>
  <si>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</si>
  <si>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</si>
  <si>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</si>
  <si>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</si>
  <si>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</si>
  <si>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</si>
  <si>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</si>
  <si>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</si>
  <si>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</si>
  <si>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</si>
  <si>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</si>
  <si>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</si>
  <si>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</si>
  <si>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</si>
  <si>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</si>
  <si>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</si>
  <si>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</si>
  <si>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</si>
  <si>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</si>
  <si>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</si>
  <si>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</si>
  <si>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</si>
  <si>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</si>
  <si>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</si>
  <si>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</si>
  <si>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</si>
  <si>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</si>
  <si>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</si>
  <si>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</si>
  <si>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</si>
  <si>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</si>
  <si>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</si>
  <si>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</si>
  <si>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</si>
  <si>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</si>
  <si>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</si>
  <si>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</si>
  <si>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</si>
  <si>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</si>
  <si>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</si>
  <si>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</si>
  <si>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</si>
  <si>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</si>
  <si>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</si>
  <si>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</si>
  <si>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</si>
  <si>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</si>
  <si>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</si>
  <si>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</si>
  <si>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</si>
  <si>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</si>
  <si>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</si>
  <si>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</si>
  <si>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</si>
  <si>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</si>
  <si>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</si>
  <si>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</si>
  <si>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</si>
  <si>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</si>
  <si>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</si>
  <si>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</si>
  <si>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</si>
  <si>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</si>
  <si>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</si>
  <si>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</si>
  <si>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</si>
  <si>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</si>
  <si>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</si>
  <si>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</si>
  <si>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</si>
  <si>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</si>
  <si>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</si>
  <si>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</si>
  <si>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</si>
  <si>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</si>
  <si>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</si>
  <si>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</si>
  <si>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</si>
  <si>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</si>
  <si>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</si>
  <si>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</si>
  <si>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</si>
  <si>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</si>
  <si>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</si>
  <si>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</si>
  <si>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</si>
  <si>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</si>
  <si>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</si>
  <si>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</si>
  <si>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</si>
  <si>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</si>
  <si>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</si>
  <si>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</si>
  <si>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</si>
  <si>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</si>
  <si>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</si>
  <si>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</si>
  <si>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</si>
  <si>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</si>
  <si>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</si>
  <si>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</si>
  <si>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</si>
  <si>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</si>
  <si>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</si>
  <si>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</si>
  <si>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</si>
  <si>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</si>
  <si>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</si>
  <si>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</si>
  <si>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</si>
  <si>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</si>
  <si>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</si>
  <si>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</si>
  <si>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</si>
  <si>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</si>
  <si>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</si>
  <si>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</si>
  <si>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</si>
  <si>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</si>
  <si>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</si>
  <si>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</si>
  <si>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</si>
  <si>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</si>
  <si>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</si>
  <si>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</si>
  <si>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</si>
  <si>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</si>
  <si>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</si>
  <si>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</si>
  <si>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</si>
  <si>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</si>
  <si>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</si>
  <si>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</si>
  <si>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</si>
  <si>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</si>
  <si>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</si>
  <si>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</si>
  <si>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</si>
  <si>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</si>
  <si>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</si>
  <si>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</si>
  <si>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</si>
  <si>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</si>
  <si>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</si>
  <si>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</si>
  <si>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</si>
  <si>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</si>
  <si>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</si>
  <si>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</si>
  <si>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</si>
  <si>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</si>
  <si>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</si>
  <si>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</si>
  <si>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</si>
  <si>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</si>
  <si>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</si>
  <si>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</si>
  <si>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</si>
  <si>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</si>
  <si>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</si>
  <si>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</si>
  <si>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</si>
  <si>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</si>
  <si>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</si>
  <si>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</si>
  <si>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</si>
  <si>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</si>
  <si>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</si>
  <si>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</si>
  <si>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</si>
  <si>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</si>
  <si>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</si>
  <si>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</si>
  <si>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</si>
  <si>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</si>
  <si>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</si>
  <si>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</si>
  <si>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</si>
  <si>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</si>
  <si>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</si>
  <si>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</si>
  <si>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</si>
  <si>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</si>
  <si>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</si>
  <si>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</si>
  <si>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</si>
  <si>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</si>
  <si>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</si>
  <si>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</si>
  <si>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</si>
  <si>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</si>
  <si>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</si>
  <si>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</si>
  <si>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</si>
  <si>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</si>
  <si>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</si>
  <si>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</si>
  <si>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</si>
  <si>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</si>
  <si>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</si>
  <si>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</si>
  <si>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</si>
  <si>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</si>
  <si>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</si>
  <si>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</si>
  <si>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</si>
  <si>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</si>
  <si>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</si>
  <si>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</si>
  <si>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</si>
  <si>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</si>
  <si>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</si>
  <si>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</si>
  <si>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</si>
  <si>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</si>
  <si>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</si>
  <si>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</si>
  <si>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</si>
  <si>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</si>
  <si>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</si>
  <si>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</si>
  <si>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</si>
  <si>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</si>
  <si>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</si>
  <si>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</si>
  <si>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</si>
  <si>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</si>
  <si>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</si>
  <si>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</si>
  <si>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</si>
  <si>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</si>
  <si>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</si>
  <si>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</si>
  <si>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</si>
  <si>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</si>
  <si>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</si>
  <si>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</si>
  <si>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</si>
  <si>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</si>
  <si>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</si>
  <si>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</si>
  <si>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</si>
  <si>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</si>
  <si>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</si>
  <si>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</si>
  <si>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</si>
  <si>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</si>
  <si>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</si>
  <si>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</si>
  <si>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</si>
  <si>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</si>
  <si>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</si>
  <si>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</si>
  <si>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</si>
  <si>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</si>
  <si>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</si>
  <si>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</si>
  <si>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</si>
  <si>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</si>
  <si>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</si>
  <si>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</si>
  <si>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</si>
  <si>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</si>
  <si>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</si>
  <si>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</si>
  <si>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</si>
  <si>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</si>
  <si>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</si>
  <si>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</si>
  <si>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</si>
  <si>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</si>
  <si>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</si>
  <si>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</si>
  <si>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</si>
  <si>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</si>
  <si>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</si>
  <si>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</si>
  <si>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</si>
  <si>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</si>
  <si>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</si>
  <si>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</si>
  <si>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</si>
  <si>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</si>
  <si>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</si>
  <si>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</si>
  <si>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</si>
  <si>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</si>
  <si>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</si>
  <si>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</si>
  <si>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</si>
  <si>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</si>
  <si>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</si>
  <si>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</si>
  <si>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</si>
  <si>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</si>
  <si>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</si>
  <si>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</si>
  <si>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</si>
  <si>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</si>
  <si>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</si>
  <si>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</si>
  <si>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</si>
  <si>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</si>
  <si>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</si>
  <si>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</si>
  <si>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</si>
  <si>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</si>
  <si>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</si>
  <si>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</si>
  <si>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</si>
  <si>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</si>
  <si>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</si>
  <si>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</si>
  <si>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</si>
  <si>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</si>
  <si>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</si>
  <si>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</si>
  <si>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</si>
  <si>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</si>
  <si>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</si>
  <si>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</si>
  <si>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</si>
  <si>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</si>
  <si>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</si>
  <si>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</si>
  <si>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</si>
  <si>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</si>
  <si>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</si>
  <si>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</si>
  <si>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</si>
  <si>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</si>
  <si>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</si>
  <si>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</si>
  <si>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</si>
  <si>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</si>
  <si>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</si>
  <si>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</si>
  <si>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</si>
  <si>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</si>
  <si>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</si>
  <si>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</si>
  <si>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</si>
  <si>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</si>
  <si>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</si>
  <si>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</si>
  <si>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</si>
  <si>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</si>
  <si>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</si>
  <si>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</si>
  <si>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</si>
  <si>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</si>
  <si>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</si>
  <si>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</si>
  <si>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</si>
  <si>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</si>
  <si>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</si>
  <si>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</si>
  <si>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</si>
  <si>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</si>
  <si>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</si>
  <si>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</si>
  <si>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</si>
  <si>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</si>
  <si>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</si>
  <si>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</si>
  <si>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</si>
  <si>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</si>
  <si>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</si>
  <si>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</si>
  <si>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</si>
  <si>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</si>
  <si>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</si>
  <si>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</si>
  <si>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</si>
  <si>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</si>
  <si>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</si>
  <si>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</si>
  <si>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</si>
  <si>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</si>
  <si>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</si>
  <si>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</si>
  <si>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</si>
  <si>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</si>
  <si>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</si>
  <si>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</si>
  <si>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</si>
  <si>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</si>
  <si>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</si>
  <si>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</si>
  <si>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</si>
  <si>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</si>
  <si>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</si>
  <si>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</si>
  <si>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</si>
  <si>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</si>
  <si>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</si>
  <si>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</si>
  <si>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</si>
  <si>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</si>
  <si>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</si>
  <si>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</si>
  <si>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</si>
  <si>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</si>
  <si>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</si>
  <si>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</si>
  <si>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</si>
  <si>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</si>
  <si>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</si>
  <si>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</si>
  <si>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</si>
  <si>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</si>
  <si>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</si>
  <si>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</si>
  <si>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</si>
  <si>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</si>
  <si>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</si>
  <si>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</si>
  <si>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</si>
  <si>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</si>
  <si>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</si>
  <si>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</si>
  <si>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</si>
  <si>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</si>
  <si>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</si>
  <si>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</si>
  <si>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</si>
  <si>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</si>
  <si>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</si>
  <si>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</si>
  <si>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</si>
  <si>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</si>
  <si>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</si>
  <si>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</si>
  <si>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</si>
  <si>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</si>
  <si>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</si>
  <si>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</si>
  <si>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</si>
  <si>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</si>
  <si>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</si>
  <si>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</si>
  <si>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</si>
  <si>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</si>
  <si>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</si>
  <si>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</si>
  <si>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</si>
  <si>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</si>
  <si>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</si>
  <si>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</si>
  <si>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</si>
  <si>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</si>
  <si>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</si>
  <si>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</si>
  <si>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</si>
  <si>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</si>
  <si>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</si>
  <si>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</si>
  <si>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</si>
  <si>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</si>
  <si>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</si>
  <si>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</si>
  <si>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</si>
  <si>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</si>
  <si>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</si>
  <si>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</si>
  <si>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</si>
  <si>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</si>
  <si>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</si>
  <si>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</si>
  <si>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</si>
  <si>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</si>
  <si>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</si>
  <si>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</si>
  <si>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</si>
  <si>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</si>
  <si>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</si>
  <si>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</si>
  <si>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</si>
  <si>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</si>
  <si>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</si>
  <si>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</si>
  <si>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</si>
  <si>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</si>
  <si>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</si>
  <si>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</si>
  <si>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</si>
  <si>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</si>
  <si>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</si>
  <si>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</si>
  <si>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</si>
  <si>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</si>
  <si>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</si>
  <si>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</si>
  <si>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</si>
  <si>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</si>
  <si>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</si>
  <si>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</si>
  <si>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</si>
  <si>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</si>
  <si>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</si>
  <si>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</si>
  <si>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</si>
  <si>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</si>
  <si>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</si>
  <si>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</si>
  <si>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</si>
  <si>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</si>
  <si>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</si>
  <si>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</si>
  <si>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</si>
  <si>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</si>
  <si>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</si>
  <si>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</si>
  <si>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</si>
  <si>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</si>
  <si>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</si>
  <si>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</si>
  <si>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</si>
  <si>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</si>
  <si>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</si>
  <si>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</si>
  <si>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</si>
  <si>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</si>
  <si>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</si>
  <si>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</si>
  <si>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</si>
  <si>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</si>
  <si>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</si>
  <si>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</si>
  <si>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</si>
  <si>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</si>
  <si>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</si>
  <si>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</si>
  <si>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</si>
  <si>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</si>
  <si>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</si>
  <si>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</si>
  <si>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</si>
  <si>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</si>
  <si>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</si>
  <si>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</si>
  <si>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</si>
  <si>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</si>
  <si>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</si>
  <si>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</si>
  <si>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</si>
  <si>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</si>
  <si>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</si>
  <si>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</si>
  <si>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</si>
  <si>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</si>
  <si>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</si>
  <si>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</si>
  <si>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</si>
  <si>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</si>
  <si>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</si>
  <si>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</si>
  <si>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</si>
  <si>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</si>
  <si>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</si>
  <si>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</si>
  <si>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</si>
  <si>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</si>
  <si>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</si>
  <si>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</si>
  <si>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</si>
  <si>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</si>
  <si>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</si>
  <si>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</si>
  <si>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</si>
  <si>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</si>
  <si>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</si>
  <si>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</si>
  <si>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</si>
  <si>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</si>
  <si>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</si>
  <si>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</si>
  <si>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</si>
  <si>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</si>
  <si>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</si>
  <si>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</si>
  <si>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</si>
  <si>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</si>
  <si>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</si>
  <si>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</si>
  <si>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</si>
  <si>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</si>
  <si>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</si>
  <si>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</si>
  <si>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</si>
  <si>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</si>
  <si>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</si>
  <si>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</si>
  <si>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</si>
  <si>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</si>
  <si>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</si>
  <si>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</si>
  <si>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</si>
  <si>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</si>
  <si>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</si>
  <si>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</si>
  <si>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</si>
  <si>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</si>
  <si>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</si>
  <si>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</si>
  <si>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</si>
  <si>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</si>
  <si>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</si>
  <si>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</si>
  <si>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</si>
  <si>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</si>
  <si>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</si>
  <si>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</si>
  <si>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</si>
  <si>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</si>
  <si>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</si>
  <si>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</si>
  <si>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</si>
  <si>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</si>
  <si>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</si>
  <si>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</si>
  <si>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</si>
  <si>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</si>
  <si>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</si>
  <si>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</si>
  <si>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</si>
  <si>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</si>
  <si>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</si>
  <si>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</si>
  <si>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</si>
  <si>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</si>
  <si>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</si>
  <si>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</si>
  <si>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</si>
  <si>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</si>
  <si>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</si>
  <si>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</si>
  <si>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</si>
  <si>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</si>
  <si>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</si>
  <si>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</si>
  <si>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</si>
  <si>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</si>
  <si>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</si>
  <si>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</si>
  <si>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</si>
  <si>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</si>
  <si>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</si>
  <si>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</si>
  <si>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</si>
  <si>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</si>
  <si>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</si>
  <si>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</si>
  <si>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</si>
  <si>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</si>
  <si>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</si>
  <si>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</si>
  <si>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</si>
  <si>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</si>
  <si>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</si>
  <si>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</si>
  <si>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</si>
  <si>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</si>
  <si>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</si>
  <si>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</si>
  <si>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</si>
  <si>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</si>
  <si>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</si>
  <si>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</si>
  <si>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</si>
  <si>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</si>
  <si>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</si>
  <si>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</si>
  <si>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</si>
  <si>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</si>
  <si>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</si>
  <si>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</si>
  <si>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</si>
  <si>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</si>
  <si>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</si>
  <si>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</si>
  <si>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</si>
  <si>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</si>
  <si>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</si>
  <si>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</si>
  <si>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</si>
  <si>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</si>
  <si>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</si>
  <si>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</si>
  <si>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</si>
  <si>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</si>
  <si>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</si>
  <si>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</si>
  <si>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</si>
  <si>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</si>
  <si>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</si>
  <si>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</si>
  <si>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</si>
  <si>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</si>
  <si>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</si>
  <si>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</si>
  <si>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</si>
  <si>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</si>
  <si>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</si>
  <si>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</si>
  <si>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</si>
  <si>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</si>
  <si>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</si>
  <si>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</si>
  <si>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</si>
  <si>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</si>
  <si>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</si>
  <si>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</si>
  <si>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</si>
  <si>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</si>
  <si>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</si>
  <si>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</si>
  <si>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</si>
  <si>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</si>
  <si>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</si>
  <si>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</si>
  <si>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</si>
  <si>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</si>
  <si>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</si>
  <si>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</si>
  <si>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</si>
  <si>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</si>
  <si>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</si>
  <si>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</si>
  <si>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</si>
  <si>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</si>
  <si>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</si>
  <si>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</si>
  <si>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</si>
  <si>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</si>
  <si>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</si>
  <si>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</si>
  <si>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</si>
  <si>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</si>
  <si>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</si>
  <si>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</si>
  <si>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</si>
  <si>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</si>
  <si>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</si>
  <si>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</si>
  <si>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</si>
  <si>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</si>
  <si>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</si>
  <si>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</si>
  <si>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</si>
  <si>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</si>
  <si>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</si>
  <si>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</si>
  <si>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</si>
  <si>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</si>
  <si>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</si>
  <si>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</si>
  <si>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</si>
  <si>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</si>
  <si>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</si>
  <si>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</si>
  <si>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</si>
  <si>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</si>
  <si>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</si>
  <si>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</si>
  <si>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</si>
  <si>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</si>
  <si>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</si>
  <si>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</si>
  <si>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</si>
  <si>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</si>
  <si>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</si>
  <si>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</si>
  <si>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</si>
  <si>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</si>
  <si>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</si>
  <si>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</si>
  <si>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</si>
  <si>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</si>
  <si>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</si>
  <si>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</si>
  <si>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</si>
  <si>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</si>
  <si>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</si>
  <si>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</si>
  <si>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</si>
  <si>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</si>
  <si>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</si>
  <si>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</si>
  <si>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</si>
  <si>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</si>
  <si>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</si>
  <si>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</si>
  <si>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</si>
  <si>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</si>
  <si>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</si>
  <si>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</si>
  <si>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</si>
  <si>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</si>
  <si>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</si>
  <si>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</si>
  <si>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</si>
  <si>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</si>
  <si>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</si>
  <si>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</si>
  <si>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</si>
  <si>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</si>
  <si>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</si>
  <si>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</si>
  <si>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</si>
  <si>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</si>
  <si>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</si>
  <si>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</si>
  <si>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</si>
  <si>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</si>
  <si>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</si>
  <si>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</si>
  <si>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</si>
  <si>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</si>
  <si>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</si>
  <si>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</si>
  <si>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</si>
  <si>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</si>
  <si>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</si>
  <si>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</si>
  <si>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</si>
  <si>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</si>
  <si>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</si>
  <si>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</si>
  <si>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</si>
  <si>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</si>
  <si>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</si>
  <si>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</si>
  <si>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</si>
  <si>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</si>
  <si>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</si>
  <si>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</si>
  <si>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</si>
  <si>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</si>
  <si>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</si>
  <si>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</si>
  <si>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</si>
  <si>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</si>
  <si>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</si>
  <si>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</si>
  <si>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</si>
  <si>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</si>
  <si>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</si>
  <si>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</si>
  <si>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</si>
  <si>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</si>
  <si>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</si>
  <si>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</si>
  <si>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</si>
  <si>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</si>
  <si>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</si>
  <si>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</si>
  <si>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</si>
  <si>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</si>
  <si>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</si>
  <si>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</si>
  <si>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</si>
  <si>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</si>
  <si>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</si>
  <si>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</si>
  <si>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</si>
  <si>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</si>
  <si>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</si>
  <si>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</si>
  <si>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</si>
  <si>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</si>
  <si>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</si>
  <si>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</si>
  <si>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</si>
  <si>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</si>
  <si>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</si>
  <si>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</si>
  <si>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</si>
  <si>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</si>
  <si>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</si>
  <si>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</si>
  <si>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</si>
  <si>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</si>
  <si>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</si>
  <si>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</si>
  <si>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</si>
  <si>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</si>
  <si>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</si>
  <si>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</si>
  <si>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</si>
  <si>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</si>
  <si>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</si>
  <si>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</si>
  <si>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</si>
  <si>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</si>
  <si>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</si>
  <si>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</si>
  <si>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</si>
  <si>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</si>
  <si>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</si>
  <si>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</si>
  <si>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</si>
  <si>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</si>
  <si>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</si>
  <si>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</si>
  <si>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</si>
  <si>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</si>
  <si>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</si>
  <si>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</si>
  <si>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</si>
  <si>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</si>
  <si>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</si>
  <si>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</si>
  <si>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</si>
  <si>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</si>
  <si>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</si>
  <si>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</si>
  <si>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</si>
  <si>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</si>
  <si>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</si>
  <si>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</si>
  <si>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</si>
  <si>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</si>
  <si>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</si>
  <si>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</si>
  <si>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</si>
  <si>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</si>
  <si>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</si>
  <si>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</si>
  <si>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</si>
  <si>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</si>
  <si>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</si>
  <si>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</si>
  <si>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</si>
  <si>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</si>
  <si>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</si>
  <si>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</si>
  <si>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</si>
  <si>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</si>
  <si>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</si>
  <si>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</si>
  <si>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</si>
  <si>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</si>
  <si>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</si>
  <si>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</si>
  <si>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</si>
  <si>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</si>
  <si>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</si>
  <si>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</si>
  <si>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</si>
  <si>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</si>
  <si>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</si>
  <si>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</si>
  <si>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</si>
  <si>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</si>
  <si>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</si>
  <si>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</si>
  <si>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</si>
  <si>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</si>
  <si>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</si>
  <si>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</si>
  <si>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</si>
  <si>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</si>
  <si>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</si>
  <si>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</si>
  <si>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</si>
  <si>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</si>
  <si>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</si>
  <si>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</si>
  <si>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</si>
  <si>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</si>
  <si>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</si>
  <si>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</si>
  <si>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</si>
  <si>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</si>
  <si>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</si>
  <si>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</si>
  <si>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</si>
  <si>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</si>
  <si>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</si>
  <si>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</si>
  <si>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</si>
  <si>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</si>
  <si>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</si>
  <si>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</si>
  <si>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</si>
  <si>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</si>
  <si>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</si>
  <si>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</si>
  <si>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</si>
  <si>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</si>
  <si>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</si>
  <si>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</si>
  <si>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</si>
  <si>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</si>
  <si>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</si>
  <si>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</si>
  <si>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</si>
  <si>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</si>
  <si>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</si>
  <si>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</si>
  <si>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</si>
  <si>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</si>
  <si>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</si>
  <si>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</si>
  <si>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</si>
  <si>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</si>
  <si>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</si>
  <si>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</si>
  <si>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</si>
  <si>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</si>
  <si>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</si>
  <si>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</si>
  <si>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</si>
  <si>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</si>
  <si>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</si>
  <si>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</si>
  <si>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</si>
  <si>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</si>
  <si>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</si>
  <si>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</si>
  <si>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</si>
  <si>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</si>
  <si>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</si>
  <si>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</si>
  <si>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</si>
  <si>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</si>
  <si>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</si>
  <si>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</si>
  <si>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</si>
  <si>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</si>
  <si>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</si>
  <si>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</si>
  <si>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</si>
  <si>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</si>
  <si>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</si>
  <si>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</si>
  <si>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</si>
  <si>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</si>
  <si>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</si>
  <si>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</si>
  <si>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</si>
  <si>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</si>
  <si>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</si>
  <si>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</si>
  <si>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</si>
  <si>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</si>
  <si>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</si>
  <si>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</si>
  <si>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</si>
  <si>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</si>
  <si>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</si>
  <si>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</si>
  <si>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</si>
  <si>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</si>
  <si>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</si>
  <si>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</si>
  <si>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</si>
  <si>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</si>
  <si>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</si>
  <si>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</si>
  <si>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</si>
  <si>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</si>
  <si>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</si>
  <si>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</si>
  <si>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</si>
  <si>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</si>
  <si>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</si>
  <si>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</si>
  <si>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</si>
  <si>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</si>
  <si>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</si>
  <si>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</si>
  <si>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</si>
  <si>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</si>
  <si>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</si>
  <si>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</si>
  <si>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</si>
  <si>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</si>
  <si>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</si>
  <si>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</si>
  <si>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</si>
  <si>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</si>
  <si>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</si>
  <si>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</si>
  <si>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</si>
  <si>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</si>
  <si>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</si>
  <si>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</si>
  <si>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</si>
  <si>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</si>
  <si>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</si>
  <si>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</si>
  <si>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</si>
  <si>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</si>
  <si>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</si>
  <si>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</si>
  <si>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</si>
  <si>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</si>
  <si>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</si>
  <si>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</si>
  <si>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</si>
  <si>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</si>
  <si>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</si>
  <si>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</si>
  <si>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</si>
  <si>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</si>
  <si>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</si>
  <si>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</si>
  <si>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</si>
  <si>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</si>
  <si>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</si>
  <si>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</si>
  <si>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</si>
  <si>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</si>
  <si>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</si>
  <si>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</si>
  <si>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</si>
  <si>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</si>
  <si>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</si>
  <si>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</si>
  <si>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</si>
  <si>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</si>
  <si>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</si>
  <si>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</si>
  <si>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</si>
  <si>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</si>
  <si>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</si>
  <si>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</si>
  <si>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</si>
  <si>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</si>
  <si>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</si>
  <si>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</si>
  <si>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</si>
  <si>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</si>
  <si>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</si>
  <si>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</si>
  <si>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</si>
  <si>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</si>
  <si>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</si>
  <si>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</si>
  <si>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</si>
  <si>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</si>
  <si>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</si>
  <si>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</si>
  <si>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</si>
  <si>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</si>
  <si>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</si>
  <si>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</si>
  <si>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</si>
  <si>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</si>
  <si>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</si>
  <si>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</si>
  <si>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</si>
  <si>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</si>
  <si>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</si>
  <si>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</si>
  <si>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</si>
  <si>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</si>
  <si>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</si>
  <si>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</si>
  <si>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</si>
  <si>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</si>
  <si>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</si>
  <si>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</si>
  <si>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</si>
  <si>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</si>
  <si>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</si>
  <si>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</si>
  <si>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</si>
  <si>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</si>
  <si>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</si>
  <si>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</si>
  <si>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</si>
  <si>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</si>
  <si>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</si>
  <si>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</si>
  <si>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</si>
  <si>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</si>
  <si>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</si>
  <si>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</si>
  <si>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</si>
  <si>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</si>
  <si>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</si>
  <si>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</si>
  <si>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</si>
  <si>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</si>
  <si>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</si>
  <si>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</si>
  <si>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</si>
  <si>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</si>
  <si>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</si>
  <si>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</si>
  <si>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</si>
  <si>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</si>
  <si>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</si>
  <si>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</si>
  <si>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</si>
  <si>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</si>
  <si>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</si>
  <si>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</si>
  <si>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</si>
  <si>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</si>
  <si>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</si>
  <si>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</si>
  <si>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</si>
  <si>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</si>
  <si>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</si>
  <si>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</si>
  <si>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</si>
  <si>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</si>
  <si>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</si>
  <si>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</si>
  <si>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</si>
  <si>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</si>
  <si>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</si>
  <si>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</si>
  <si>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</si>
  <si>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</si>
  <si>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</si>
  <si>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</si>
  <si>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</si>
  <si>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</si>
  <si>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</si>
  <si>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</si>
  <si>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</si>
  <si>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</si>
  <si>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</si>
  <si>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</si>
  <si>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</si>
  <si>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</si>
  <si>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</si>
  <si>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</si>
  <si>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</si>
  <si>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</si>
  <si>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</si>
  <si>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</si>
  <si>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</si>
  <si>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</si>
  <si>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</si>
  <si>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</si>
  <si>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</si>
  <si>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</si>
  <si>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</si>
  <si>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</si>
  <si>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</si>
  <si>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</si>
  <si>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</si>
  <si>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</si>
  <si>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</si>
  <si>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</si>
  <si>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</si>
  <si>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</si>
  <si>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</si>
  <si>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</si>
  <si>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</si>
  <si>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</si>
  <si>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</si>
  <si>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</si>
  <si>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</si>
  <si>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</si>
  <si>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</si>
  <si>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</si>
  <si>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</si>
  <si>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</si>
  <si>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</si>
  <si>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</si>
  <si>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</si>
  <si>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</si>
  <si>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</si>
  <si>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</si>
  <si>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</si>
  <si>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</si>
  <si>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</si>
  <si>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</si>
  <si>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</si>
  <si>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</si>
  <si>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</si>
  <si>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</si>
  <si>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</si>
  <si>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</si>
  <si>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</si>
  <si>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</si>
  <si>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</si>
  <si>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</si>
  <si>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</si>
  <si>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</si>
  <si>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</si>
  <si>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</si>
  <si>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</si>
  <si>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</si>
  <si>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</si>
  <si>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</si>
  <si>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</si>
  <si>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</si>
  <si>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</si>
  <si>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</si>
  <si>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</si>
  <si>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</si>
  <si>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</si>
  <si>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</si>
  <si>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</si>
  <si>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</si>
  <si>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</si>
  <si>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</si>
  <si>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</si>
  <si>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</si>
  <si>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</si>
  <si>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</si>
  <si>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</si>
  <si>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</si>
  <si>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</si>
  <si>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</si>
  <si>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</si>
  <si>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</si>
  <si>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</si>
  <si>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</si>
  <si>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</si>
  <si>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</si>
  <si>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</si>
  <si>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</si>
  <si>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</si>
  <si>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</si>
  <si>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</si>
  <si>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</si>
  <si>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</si>
  <si>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</si>
  <si>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</si>
  <si>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</si>
  <si>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</si>
  <si>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</si>
  <si>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</si>
  <si>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</si>
  <si>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</si>
  <si>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</si>
  <si>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</si>
  <si>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</si>
  <si>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</si>
  <si>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</si>
  <si>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</si>
  <si>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</si>
  <si>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</si>
  <si>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</si>
  <si>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</si>
  <si>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</si>
  <si>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</si>
  <si>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</si>
  <si>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</si>
  <si>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</si>
  <si>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</si>
  <si>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</si>
  <si>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</si>
  <si>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</si>
  <si>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</si>
  <si>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</si>
  <si>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</si>
  <si>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</si>
  <si>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</si>
  <si>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</si>
  <si>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</si>
  <si>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</si>
  <si>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</si>
  <si>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</si>
  <si>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</si>
  <si>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</si>
  <si>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</si>
  <si>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</si>
  <si>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</si>
  <si>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</si>
  <si>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</si>
  <si>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</si>
  <si>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</si>
  <si>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</si>
  <si>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</si>
  <si>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</si>
  <si>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</si>
  <si>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</si>
  <si>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</si>
  <si>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</si>
  <si>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</si>
  <si>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</si>
  <si>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</si>
  <si>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</si>
  <si>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</si>
  <si>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</si>
  <si>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</si>
  <si>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</si>
  <si>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</si>
  <si>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</si>
  <si>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</si>
  <si>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</si>
  <si>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</si>
  <si>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</si>
  <si>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</si>
  <si>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</si>
  <si>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</si>
  <si>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</si>
  <si>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</si>
  <si>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</si>
  <si>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</si>
  <si>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</si>
  <si>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</si>
  <si>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</si>
  <si>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</si>
  <si>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</si>
  <si>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</si>
  <si>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</si>
  <si>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</si>
  <si>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</si>
  <si>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</si>
  <si>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</si>
  <si>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</si>
  <si>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</si>
  <si>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</si>
  <si>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</si>
  <si>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</si>
  <si>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</si>
  <si>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</si>
  <si>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</si>
  <si>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</si>
  <si>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</si>
  <si>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</si>
  <si>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</si>
  <si>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</si>
  <si>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</si>
  <si>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</si>
  <si>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</si>
  <si>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</si>
  <si>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</si>
  <si>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</si>
  <si>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</si>
  <si>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</si>
  <si>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</si>
  <si>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</si>
  <si>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</si>
  <si>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</si>
  <si>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</si>
  <si>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</si>
  <si>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</si>
  <si>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</si>
  <si>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</si>
  <si>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</si>
  <si>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</si>
  <si>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</si>
  <si>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</si>
  <si>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</si>
  <si>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</si>
  <si>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</si>
  <si>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</si>
  <si>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</si>
  <si>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</si>
  <si>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</si>
  <si>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</si>
  <si>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</si>
  <si>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</si>
  <si>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</si>
  <si>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</si>
  <si>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</si>
  <si>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</si>
  <si>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</si>
  <si>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</si>
  <si>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</si>
  <si>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</si>
  <si>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</si>
  <si>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</si>
  <si>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</si>
  <si>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</si>
  <si>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</si>
  <si>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</si>
  <si>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</si>
  <si>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</si>
  <si>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</si>
  <si>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</si>
  <si>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</si>
  <si>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</si>
  <si>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</si>
  <si>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</si>
  <si>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</si>
  <si>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</si>
  <si>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</si>
  <si>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</si>
  <si>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</si>
  <si>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</si>
  <si>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</si>
  <si>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</si>
  <si>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</si>
  <si>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</si>
  <si>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</si>
  <si>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</si>
  <si>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</si>
  <si>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</si>
  <si>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</si>
  <si>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</si>
  <si>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</si>
  <si>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</si>
  <si>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</si>
  <si>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</si>
  <si>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</si>
  <si>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</si>
  <si>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</si>
  <si>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</si>
  <si>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</si>
  <si>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</si>
  <si>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</si>
  <si>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</si>
  <si>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</si>
  <si>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</si>
  <si>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</si>
  <si>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</si>
  <si>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</si>
  <si>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</si>
  <si>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</si>
  <si>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</si>
  <si>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</si>
  <si>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</si>
  <si>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</si>
  <si>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</si>
  <si>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</si>
  <si>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</si>
  <si>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</si>
  <si>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</si>
  <si>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</si>
  <si>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</si>
  <si>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</si>
  <si>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</si>
  <si>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</si>
  <si>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</si>
  <si>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</si>
  <si>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</si>
  <si>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</si>
  <si>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</si>
  <si>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</si>
  <si>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</si>
  <si>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</si>
  <si>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</si>
  <si>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</si>
  <si>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</si>
  <si>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</si>
  <si>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</si>
  <si>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</si>
  <si>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</si>
  <si>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</si>
  <si>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</si>
  <si>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</si>
  <si>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</si>
  <si>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</si>
  <si>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</si>
  <si>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</si>
  <si>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</si>
  <si>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</si>
  <si>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</si>
  <si>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</si>
  <si>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</si>
  <si>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</si>
  <si>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</si>
  <si>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</si>
  <si>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</si>
  <si>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</si>
  <si>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</si>
  <si>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</si>
  <si>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</si>
  <si>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</si>
  <si>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</si>
  <si>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</si>
  <si>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</si>
  <si>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</si>
  <si>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</si>
  <si>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</si>
  <si>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</si>
  <si>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</si>
  <si>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</si>
  <si>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</si>
  <si>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</si>
  <si>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</si>
  <si>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</si>
  <si>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</si>
  <si>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</si>
  <si>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</si>
  <si>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</si>
  <si>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</si>
  <si>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</si>
  <si>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</si>
  <si>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</si>
  <si>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</si>
  <si>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</si>
  <si>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</si>
  <si>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</si>
  <si>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</si>
  <si>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</si>
  <si>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</si>
  <si>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</si>
  <si>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</si>
  <si>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</si>
  <si>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</si>
  <si>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</si>
  <si>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</si>
  <si>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</si>
  <si>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</si>
  <si>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</si>
  <si>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</si>
  <si>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</si>
  <si>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</si>
  <si>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</si>
  <si>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</si>
  <si>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</si>
  <si>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</si>
  <si>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</si>
  <si>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</si>
  <si>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</si>
  <si>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</si>
  <si>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</si>
  <si>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</si>
  <si>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</si>
  <si>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</si>
  <si>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</si>
  <si>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</si>
  <si>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</si>
  <si>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</si>
  <si>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</si>
  <si>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</si>
  <si>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</si>
  <si>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</si>
  <si>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</si>
  <si>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</si>
  <si>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</si>
  <si>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</si>
  <si>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</si>
  <si>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</si>
  <si>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</si>
  <si>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</si>
  <si>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</si>
  <si>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</si>
  <si>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</si>
  <si>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</si>
  <si>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</si>
  <si>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</si>
  <si>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</si>
  <si>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</si>
  <si>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</si>
  <si>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</si>
  <si>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</si>
  <si>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</si>
  <si>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</si>
  <si>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</si>
  <si>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</si>
  <si>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</si>
  <si>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</si>
  <si>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</si>
  <si>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</si>
  <si>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</si>
  <si>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</si>
  <si>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</si>
  <si>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</si>
  <si>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</si>
  <si>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</si>
  <si>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</si>
  <si>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</si>
  <si>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</si>
  <si>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</si>
  <si>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</si>
  <si>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</si>
  <si>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</si>
  <si>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</si>
  <si>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</si>
  <si>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</si>
  <si>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</si>
  <si>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</si>
  <si>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</si>
  <si>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</si>
  <si>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</si>
  <si>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</si>
  <si>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</si>
  <si>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</si>
  <si>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</si>
  <si>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</si>
  <si>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</si>
  <si>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</si>
  <si>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</si>
  <si>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</si>
  <si>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</si>
  <si>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</si>
  <si>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</si>
  <si>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</si>
  <si>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</si>
  <si>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</si>
  <si>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</si>
  <si>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</si>
  <si>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</si>
  <si>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</si>
  <si>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</si>
  <si>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</si>
  <si>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</si>
  <si>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</si>
  <si>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</si>
  <si>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</si>
  <si>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</si>
  <si>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</si>
  <si>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</si>
  <si>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</si>
  <si>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</si>
  <si>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</si>
  <si>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</si>
  <si>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</si>
  <si>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</si>
  <si>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</si>
  <si>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</si>
  <si>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</si>
  <si>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</si>
  <si>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</si>
  <si>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</si>
  <si>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</si>
  <si>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</si>
  <si>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</si>
  <si>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</si>
  <si>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</si>
  <si>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</si>
  <si>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</si>
  <si>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</si>
  <si>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</si>
  <si>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</si>
  <si>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</si>
  <si>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</si>
  <si>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</si>
  <si>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</si>
  <si>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</si>
  <si>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</si>
  <si>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</si>
  <si>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</si>
  <si>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</si>
  <si>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</si>
  <si>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</si>
  <si>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</si>
  <si>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</si>
  <si>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</si>
  <si>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</si>
  <si>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</si>
  <si>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</si>
  <si>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</si>
  <si>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</si>
  <si>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</si>
  <si>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</si>
  <si>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</si>
  <si>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</si>
  <si>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</si>
  <si>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</si>
  <si>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</si>
  <si>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</si>
  <si>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</si>
  <si>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</si>
  <si>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</si>
  <si>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</si>
  <si>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</si>
  <si>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</si>
  <si>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</si>
  <si>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</si>
  <si>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</si>
  <si>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</si>
  <si>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</si>
  <si>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</si>
  <si>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</si>
  <si>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</si>
  <si>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</si>
  <si>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</si>
  <si>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</si>
  <si>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</si>
  <si>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</si>
  <si>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</si>
  <si>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</si>
  <si>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</si>
  <si>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</si>
  <si>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</si>
  <si>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</si>
  <si>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</si>
  <si>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</si>
  <si>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</si>
  <si>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</si>
  <si>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</si>
  <si>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</si>
  <si>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</si>
  <si>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</si>
  <si>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</si>
  <si>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</si>
  <si>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</si>
  <si>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</si>
  <si>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</si>
  <si>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</si>
  <si>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</si>
  <si>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</si>
  <si>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</si>
  <si>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</si>
  <si>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</si>
  <si>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</si>
  <si>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</si>
  <si>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</si>
  <si>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</si>
  <si>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</si>
  <si>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</si>
  <si>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</si>
  <si>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</si>
  <si>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</si>
  <si>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</si>
  <si>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</si>
  <si>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</si>
  <si>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</si>
  <si>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</si>
  <si>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</si>
  <si>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</si>
  <si>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</si>
  <si>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</si>
  <si>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</si>
  <si>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</si>
  <si>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</si>
  <si>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</si>
  <si>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</si>
  <si>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</si>
  <si>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</si>
  <si>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</si>
  <si>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</si>
  <si>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</si>
  <si>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</si>
  <si>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</si>
  <si>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</si>
  <si>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</si>
  <si>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</si>
  <si>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</si>
  <si>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</si>
  <si>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</si>
  <si>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</si>
  <si>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</si>
  <si>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</si>
  <si>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</si>
  <si>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</si>
  <si>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</si>
  <si>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</si>
  <si>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</si>
  <si>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</si>
  <si>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</si>
  <si>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</si>
  <si>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</si>
  <si>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</si>
  <si>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</si>
  <si>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</si>
  <si>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</si>
  <si>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</si>
  <si>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</si>
  <si>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</si>
  <si>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</si>
  <si>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</si>
  <si>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</si>
  <si>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</si>
  <si>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</si>
  <si>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</si>
  <si>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</si>
  <si>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</si>
  <si>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</si>
  <si>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</si>
  <si>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</si>
  <si>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</si>
  <si>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</si>
  <si>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</si>
  <si>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</si>
  <si>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</si>
  <si>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</si>
  <si>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</si>
  <si>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</si>
  <si>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</si>
  <si>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</si>
  <si>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</si>
  <si>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</si>
  <si>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</si>
  <si>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</si>
  <si>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</si>
  <si>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</si>
  <si>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</si>
  <si>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</si>
  <si>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</si>
  <si>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</si>
  <si>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</si>
  <si>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</si>
  <si>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</si>
  <si>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</si>
  <si>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</si>
  <si>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</si>
  <si>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</si>
  <si>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</si>
  <si>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</si>
  <si>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</si>
  <si>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</si>
  <si>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</si>
  <si>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</si>
  <si>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</si>
  <si>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</si>
  <si>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</si>
  <si>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</si>
  <si>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</si>
  <si>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</si>
  <si>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</si>
  <si>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</si>
  <si>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</si>
  <si>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</si>
  <si>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</si>
  <si>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</si>
  <si>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</si>
  <si>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</si>
  <si>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</si>
  <si>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</si>
  <si>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</si>
  <si>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</si>
  <si>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</si>
  <si>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</si>
  <si>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</si>
  <si>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</si>
  <si>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</si>
  <si>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</si>
  <si>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</si>
  <si>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</si>
  <si>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</si>
  <si>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</si>
  <si>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</si>
  <si>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</si>
  <si>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</si>
  <si>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</si>
  <si>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</si>
  <si>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</si>
  <si>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</si>
  <si>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</si>
  <si>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</si>
  <si>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</si>
  <si>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</si>
  <si>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</si>
  <si>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</si>
  <si>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</si>
  <si>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</si>
  <si>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</si>
  <si>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</si>
  <si>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</si>
  <si>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</si>
  <si>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</si>
  <si>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</si>
  <si>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</si>
  <si>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</si>
  <si>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</si>
  <si>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</si>
  <si>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</si>
  <si>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</si>
  <si>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</si>
  <si>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</si>
  <si>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</si>
  <si>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</si>
  <si>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</si>
  <si>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</si>
  <si>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</si>
  <si>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</si>
  <si>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</si>
  <si>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</si>
  <si>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</si>
  <si>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</si>
  <si>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</si>
  <si>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</si>
  <si>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</si>
  <si>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</si>
  <si>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</si>
  <si>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</si>
  <si>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</si>
  <si>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</si>
  <si>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</si>
  <si>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</si>
  <si>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</si>
  <si>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</si>
  <si>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</si>
  <si>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</si>
  <si>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</si>
  <si>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</si>
  <si>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</si>
  <si>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</si>
  <si>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</si>
  <si>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</si>
  <si>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</si>
  <si>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</si>
  <si>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</si>
  <si>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</si>
  <si>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</si>
  <si>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</si>
  <si>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</si>
  <si>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</si>
  <si>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</si>
  <si>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</si>
  <si>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</si>
  <si>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</si>
  <si>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</si>
  <si>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</si>
  <si>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</si>
  <si>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</si>
  <si>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</si>
  <si>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</si>
  <si>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</si>
  <si>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</si>
  <si>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</si>
  <si>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</si>
  <si>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</si>
  <si>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</si>
  <si>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</si>
  <si>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</si>
  <si>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</si>
  <si>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</si>
  <si>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</si>
  <si>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</si>
  <si>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</si>
  <si>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</si>
  <si>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</si>
  <si>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</si>
  <si>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</si>
  <si>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</si>
  <si>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</si>
  <si>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</si>
  <si>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</si>
  <si>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</si>
  <si>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</si>
  <si>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</si>
  <si>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</si>
  <si>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</si>
  <si>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</si>
  <si>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</si>
  <si>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</si>
  <si>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</si>
  <si>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</si>
  <si>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</si>
  <si>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</si>
  <si>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</si>
  <si>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</si>
  <si>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</si>
  <si>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</si>
  <si>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</si>
  <si>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</si>
  <si>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</si>
  <si>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</si>
  <si>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</si>
  <si>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</si>
  <si>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</si>
  <si>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</si>
  <si>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</si>
  <si>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</si>
  <si>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</si>
  <si>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</si>
  <si>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</si>
  <si>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</si>
  <si>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</si>
  <si>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</si>
  <si>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</si>
  <si>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</si>
  <si>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</si>
  <si>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</si>
  <si>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</si>
  <si>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</si>
  <si>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</si>
  <si>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</si>
  <si>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</si>
  <si>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</si>
  <si>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</si>
  <si>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</si>
  <si>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</si>
  <si>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</si>
  <si>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</si>
  <si>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</si>
  <si>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</si>
  <si>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</si>
  <si>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</si>
  <si>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</si>
  <si>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</si>
  <si>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</si>
  <si>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</si>
  <si>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</si>
  <si>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</si>
  <si>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</si>
  <si>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</si>
  <si>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</si>
  <si>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</si>
  <si>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</si>
  <si>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</si>
  <si>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</si>
  <si>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</si>
  <si>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</si>
  <si>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</si>
  <si>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</si>
  <si>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</si>
  <si>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</si>
  <si>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</si>
  <si>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</si>
  <si>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</si>
  <si>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</si>
  <si>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</si>
  <si>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</si>
  <si>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</si>
  <si>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</si>
  <si>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</si>
  <si>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</si>
  <si>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</si>
  <si>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</si>
  <si>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</si>
  <si>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</si>
  <si>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</si>
  <si>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</si>
  <si>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</si>
  <si>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</si>
  <si>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</si>
  <si>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</si>
  <si>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</si>
  <si>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</si>
  <si>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</si>
  <si>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</si>
  <si>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</si>
  <si>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</si>
  <si>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</si>
  <si>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</si>
  <si>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</si>
  <si>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</si>
  <si>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</si>
  <si>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</si>
  <si>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</si>
  <si>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</si>
  <si>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</si>
  <si>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</si>
  <si>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</si>
  <si>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</si>
  <si>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</si>
  <si>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</si>
  <si>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</si>
  <si>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</si>
  <si>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</si>
  <si>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</si>
  <si>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</si>
  <si>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</si>
  <si>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</si>
  <si>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</si>
  <si>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</si>
  <si>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</si>
  <si>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</si>
  <si>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</si>
  <si>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</si>
  <si>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</si>
  <si>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</si>
  <si>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</si>
  <si>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</si>
  <si>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</si>
  <si>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</si>
  <si>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</si>
  <si>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</si>
  <si>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</si>
  <si>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</si>
  <si>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</si>
  <si>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</si>
  <si>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</si>
  <si>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</si>
  <si>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</si>
  <si>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</si>
  <si>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</si>
  <si>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</si>
  <si>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</si>
  <si>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</si>
  <si>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</si>
  <si>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</si>
  <si>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</si>
  <si>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</si>
  <si>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</si>
  <si>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</si>
  <si>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</si>
  <si>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</si>
  <si>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</si>
  <si>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</si>
  <si>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</si>
  <si>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</si>
  <si>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</si>
  <si>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</si>
  <si>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</si>
  <si>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</si>
  <si>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</si>
  <si>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</si>
  <si>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</si>
  <si>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</si>
  <si>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</si>
  <si>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</si>
  <si>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</si>
  <si>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</si>
  <si>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</si>
  <si>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</si>
  <si>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</si>
  <si>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</si>
  <si>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</si>
  <si>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</si>
  <si>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</si>
  <si>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</si>
  <si>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</si>
  <si>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</si>
  <si>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</si>
  <si>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</si>
  <si>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</si>
  <si>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</si>
  <si>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</si>
  <si>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</si>
  <si>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</si>
  <si>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</si>
  <si>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</si>
  <si>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</si>
  <si>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</si>
  <si>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</si>
  <si>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</si>
  <si>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</si>
  <si>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</si>
  <si>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</si>
  <si>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</si>
  <si>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</si>
  <si>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</si>
  <si>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</si>
  <si>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</si>
  <si>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</si>
  <si>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</si>
  <si>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</si>
  <si>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</si>
  <si>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</si>
  <si>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</si>
  <si>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</si>
  <si>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</si>
  <si>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</si>
  <si>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</si>
  <si>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</si>
  <si>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</si>
  <si>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</si>
  <si>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</si>
  <si>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</si>
  <si>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</si>
  <si>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</si>
  <si>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</si>
  <si>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</si>
  <si>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</si>
  <si>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</si>
  <si>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</si>
  <si>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</si>
  <si>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</si>
  <si>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</si>
  <si>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</si>
  <si>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</si>
  <si>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</si>
  <si>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</si>
  <si>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</si>
  <si>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</si>
  <si>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</si>
  <si>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</si>
  <si>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</si>
  <si>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</si>
  <si>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</si>
  <si>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</si>
  <si>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</si>
  <si>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</si>
  <si>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</si>
  <si>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</si>
  <si>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</si>
  <si>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</si>
  <si>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</si>
  <si>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</si>
  <si>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</si>
  <si>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</si>
  <si>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</si>
  <si>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</si>
  <si>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</si>
  <si>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</si>
  <si>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</si>
  <si>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</si>
  <si>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</si>
  <si>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</si>
  <si>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</si>
  <si>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</si>
  <si>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</si>
  <si>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</si>
  <si>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</si>
  <si>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</si>
  <si>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</si>
  <si>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</si>
  <si>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</si>
  <si>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</si>
  <si>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</si>
  <si>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</si>
  <si>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</si>
  <si>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</si>
  <si>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</si>
  <si>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</si>
  <si>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</si>
  <si>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</si>
  <si>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</si>
  <si>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</si>
  <si>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</si>
  <si>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</si>
  <si>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</si>
  <si>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</si>
  <si>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</si>
  <si>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</si>
  <si>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</si>
  <si>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</si>
  <si>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</si>
  <si>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</si>
  <si>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</si>
  <si>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</si>
  <si>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</si>
  <si>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</si>
  <si>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</si>
  <si>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</si>
  <si>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</si>
  <si>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</si>
  <si>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</si>
  <si>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</si>
  <si>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</si>
  <si>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</si>
  <si>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</si>
  <si>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</si>
  <si>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</si>
  <si>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</si>
  <si>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</si>
  <si>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</si>
  <si>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</si>
  <si>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</si>
  <si>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</si>
  <si>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</si>
  <si>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</si>
  <si>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</si>
  <si>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</si>
  <si>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</si>
  <si>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</si>
  <si>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</si>
  <si>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</si>
  <si>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</si>
  <si>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</si>
  <si>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</si>
  <si>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</si>
  <si>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</si>
  <si>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</si>
  <si>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</si>
  <si>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</si>
  <si>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</si>
  <si>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</si>
  <si>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</si>
  <si>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</si>
  <si>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</si>
  <si>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</si>
  <si>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</si>
  <si>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</si>
  <si>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</si>
  <si>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</si>
  <si>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</si>
  <si>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</si>
  <si>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</si>
  <si>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</si>
  <si>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</si>
  <si>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</si>
  <si>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</si>
  <si>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</si>
  <si>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</si>
  <si>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</si>
  <si>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</si>
  <si>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</si>
  <si>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</si>
  <si>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</si>
  <si>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</si>
  <si>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</si>
  <si>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</si>
  <si>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</si>
  <si>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</si>
  <si>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</si>
  <si>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</si>
  <si>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</si>
  <si>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</si>
  <si>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</si>
  <si>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</si>
  <si>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</si>
  <si>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</si>
  <si>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</si>
  <si>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</si>
  <si>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</si>
  <si>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</si>
  <si>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</si>
  <si>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</si>
  <si>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</si>
  <si>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</si>
  <si>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</si>
  <si>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</si>
  <si>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</si>
  <si>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</si>
  <si>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</si>
  <si>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</si>
  <si>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</si>
  <si>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</si>
  <si>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</si>
  <si>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</si>
  <si>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</si>
  <si>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</si>
  <si>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</si>
  <si>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</si>
  <si>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</si>
  <si>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</si>
  <si>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</si>
  <si>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</si>
  <si>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</si>
  <si>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</si>
  <si>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</si>
  <si>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</si>
  <si>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</si>
  <si>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</si>
  <si>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</si>
  <si>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</si>
  <si>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</si>
  <si>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</si>
  <si>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</si>
  <si>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</si>
  <si>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</si>
  <si>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</si>
  <si>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</si>
  <si>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</si>
  <si>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</si>
  <si>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</si>
  <si>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</si>
  <si>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</si>
  <si>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</si>
  <si>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</si>
  <si>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</si>
  <si>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</si>
  <si>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</si>
  <si>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</si>
  <si>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</si>
  <si>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</si>
  <si>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</si>
  <si>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</si>
  <si>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</si>
  <si>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</si>
  <si>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</si>
  <si>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</si>
  <si>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</si>
  <si>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</si>
  <si>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</si>
  <si>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</si>
  <si>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</si>
  <si>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</si>
  <si>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</si>
  <si>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</si>
  <si>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</si>
  <si>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</si>
  <si>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</si>
  <si>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</si>
  <si>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</si>
  <si>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</si>
  <si>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</si>
  <si>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</si>
  <si>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</si>
  <si>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</si>
  <si>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</si>
  <si>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</si>
  <si>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</si>
  <si>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</si>
  <si>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</si>
  <si>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</si>
  <si>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</si>
  <si>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</si>
  <si>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</si>
  <si>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</si>
  <si>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</si>
  <si>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</si>
  <si>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</si>
  <si>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</si>
  <si>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</si>
  <si>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</si>
  <si>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</si>
  <si>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</si>
  <si>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</si>
  <si>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</si>
  <si>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</si>
  <si>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</si>
  <si>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</si>
  <si>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</si>
  <si>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</si>
  <si>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</si>
  <si>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</si>
  <si>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</si>
  <si>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</si>
  <si>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</si>
  <si>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</si>
  <si>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</si>
  <si>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</si>
  <si>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</si>
  <si>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</si>
  <si>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</si>
  <si>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</si>
  <si>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</si>
  <si>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</si>
  <si>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</si>
  <si>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</si>
  <si>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</si>
  <si>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</si>
  <si>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</si>
  <si>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</si>
  <si>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</si>
  <si>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</si>
  <si>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</si>
  <si>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</si>
  <si>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</si>
  <si>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</si>
  <si>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</si>
  <si>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</si>
  <si>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</si>
  <si>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</si>
  <si>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</si>
  <si>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</si>
  <si>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</si>
  <si>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</si>
  <si>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</si>
  <si>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</si>
  <si>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</si>
  <si>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</si>
  <si>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</si>
  <si>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</si>
  <si>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</si>
  <si>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</si>
  <si>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</si>
  <si>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</si>
  <si>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</si>
  <si>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</si>
  <si>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</si>
  <si>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</si>
  <si>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</si>
  <si>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</si>
  <si>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</si>
  <si>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</si>
  <si>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</si>
  <si>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</si>
  <si>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</si>
  <si>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</si>
  <si>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</si>
  <si>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</si>
  <si>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</si>
  <si>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</si>
  <si>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</si>
  <si>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</si>
  <si>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</si>
  <si>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</si>
  <si>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</si>
  <si>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</si>
  <si>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</si>
  <si>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</si>
  <si>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</si>
  <si>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</si>
  <si>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</si>
  <si>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</si>
  <si>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</si>
  <si>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</si>
  <si>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</si>
  <si>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</si>
  <si>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</si>
  <si>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</si>
  <si>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</si>
  <si>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</si>
  <si>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</si>
  <si>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</si>
  <si>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</si>
  <si>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</si>
  <si>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</si>
  <si>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</si>
  <si>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</si>
  <si>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</si>
  <si>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</si>
  <si>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</si>
  <si>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</si>
  <si>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</si>
  <si>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</si>
  <si>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</si>
  <si>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</si>
  <si>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</si>
  <si>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</si>
  <si>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</si>
  <si>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</si>
  <si>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</si>
  <si>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</si>
  <si>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</si>
  <si>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</si>
  <si>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</si>
  <si>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</si>
  <si>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</si>
  <si>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</si>
  <si>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</si>
  <si>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</si>
  <si>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</si>
  <si>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</si>
  <si>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</si>
  <si>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</si>
  <si>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</si>
  <si>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</si>
  <si>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</si>
  <si>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</si>
  <si>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</si>
  <si>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</si>
  <si>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</si>
  <si>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</si>
  <si>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</si>
  <si>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</si>
  <si>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</si>
  <si>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</si>
  <si>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</si>
  <si>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</si>
  <si>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</si>
  <si>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</si>
  <si>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</si>
  <si>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</si>
  <si>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</si>
  <si>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</si>
  <si>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</si>
  <si>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</si>
  <si>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</si>
  <si>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</si>
  <si>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</si>
  <si>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</si>
  <si>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</si>
  <si>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</si>
  <si>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</si>
  <si>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</si>
  <si>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</si>
  <si>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</si>
  <si>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</si>
  <si>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</si>
  <si>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</si>
  <si>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</si>
  <si>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</si>
  <si>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</si>
  <si>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</si>
  <si>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</si>
  <si>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</si>
  <si>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</si>
  <si>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</si>
  <si>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</si>
  <si>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</si>
  <si>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</si>
  <si>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</si>
  <si>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</si>
  <si>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</si>
  <si>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</si>
  <si>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</si>
  <si>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</si>
  <si>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</si>
  <si>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</si>
  <si>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</si>
  <si>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</si>
  <si>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</si>
  <si>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</si>
  <si>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</si>
  <si>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</si>
  <si>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</si>
  <si>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</si>
  <si>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</si>
  <si>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</si>
  <si>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</si>
  <si>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</si>
  <si>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</si>
  <si>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</si>
  <si>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</si>
  <si>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</si>
  <si>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</si>
  <si>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</si>
  <si>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</si>
  <si>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</si>
  <si>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</si>
  <si>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</si>
  <si>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</si>
  <si>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</si>
  <si>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</si>
  <si>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</si>
  <si>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</si>
  <si>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</si>
  <si>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</si>
  <si>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</si>
  <si>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</si>
  <si>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</si>
  <si>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</si>
  <si>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</si>
  <si>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</si>
  <si>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</si>
  <si>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</si>
  <si>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</si>
  <si>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</si>
  <si>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</si>
  <si>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</si>
  <si>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</si>
  <si>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</si>
  <si>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</si>
  <si>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</si>
  <si>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</si>
  <si>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</si>
  <si>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</si>
  <si>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</si>
  <si>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</si>
  <si>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</si>
  <si>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</si>
  <si>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</si>
  <si>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</si>
  <si>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</si>
  <si>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</si>
  <si>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</si>
  <si>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</si>
  <si>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</si>
  <si>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</si>
  <si>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</si>
  <si>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</si>
  <si>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</si>
  <si>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</si>
  <si>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</si>
  <si>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</si>
  <si>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</si>
  <si>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</si>
  <si>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</si>
  <si>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</si>
  <si>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</si>
  <si>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</si>
  <si>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</si>
  <si>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</si>
  <si>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</si>
  <si>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</si>
  <si>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</si>
  <si>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</si>
  <si>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</si>
  <si>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</si>
  <si>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</si>
  <si>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</si>
  <si>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</si>
  <si>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</si>
  <si>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</si>
  <si>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</si>
  <si>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</si>
  <si>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</si>
  <si>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</si>
  <si>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</si>
  <si>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</si>
  <si>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</si>
  <si>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</si>
  <si>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</si>
  <si>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</si>
  <si>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</si>
  <si>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</si>
  <si>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</si>
  <si>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</si>
  <si>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</si>
  <si>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</si>
  <si>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</si>
  <si>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</si>
  <si>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</si>
  <si>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</si>
  <si>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</si>
  <si>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</si>
  <si>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</si>
  <si>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</si>
  <si>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</si>
  <si>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</si>
  <si>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</si>
  <si>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</si>
  <si>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</si>
  <si>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</si>
  <si>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</si>
  <si>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</si>
  <si>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</si>
  <si>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</si>
  <si>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</si>
  <si>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</si>
  <si>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</si>
  <si>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</si>
  <si>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</si>
  <si>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</si>
  <si>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</si>
  <si>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</si>
  <si>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</si>
  <si>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</si>
  <si>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</si>
  <si>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</si>
  <si>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</si>
  <si>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</si>
  <si>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</si>
  <si>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</si>
  <si>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</si>
  <si>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</si>
  <si>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</si>
  <si>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</si>
  <si>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</si>
  <si>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</si>
  <si>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</si>
  <si>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</si>
  <si>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</si>
  <si>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</si>
  <si>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</si>
  <si>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</si>
  <si>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</si>
  <si>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</si>
  <si>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</si>
  <si>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</si>
  <si>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</si>
  <si>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</si>
  <si>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</si>
  <si>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</si>
  <si>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</si>
  <si>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</si>
  <si>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</si>
  <si>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</si>
  <si>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</si>
  <si>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</si>
  <si>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</si>
  <si>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</si>
  <si>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</si>
  <si>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</si>
  <si>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</si>
  <si>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</si>
  <si>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</si>
  <si>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</si>
  <si>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</si>
  <si>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</si>
  <si>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</si>
  <si>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</si>
  <si>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</si>
  <si>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</si>
  <si>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</si>
  <si>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</si>
  <si>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</si>
  <si>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</si>
  <si>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</si>
  <si>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</si>
  <si>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</si>
  <si>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</si>
  <si>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</si>
  <si>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</si>
  <si>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</si>
  <si>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</si>
  <si>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</si>
  <si>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</si>
  <si>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</si>
  <si>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</si>
  <si>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</si>
  <si>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</si>
  <si>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</si>
  <si>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</si>
  <si>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</si>
  <si>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</si>
  <si>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</si>
  <si>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</si>
  <si>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</si>
  <si>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</si>
  <si>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</si>
  <si>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</si>
  <si>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</si>
  <si>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</si>
  <si>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</si>
  <si>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</si>
  <si>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</si>
  <si>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</si>
  <si>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</si>
  <si>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</si>
  <si>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</si>
  <si>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</si>
  <si>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</si>
  <si>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</si>
  <si>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</si>
  <si>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</si>
  <si>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</si>
  <si>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</si>
  <si>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</si>
  <si>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</si>
  <si>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</si>
  <si>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</si>
  <si>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</si>
  <si>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</si>
  <si>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</si>
  <si>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</si>
  <si>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</si>
  <si>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</si>
  <si>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</si>
  <si>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</si>
  <si>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</si>
  <si>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</si>
  <si>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</si>
  <si>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</si>
  <si>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</si>
  <si>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</si>
  <si>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</si>
  <si>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</si>
  <si>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</si>
  <si>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</si>
  <si>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</si>
  <si>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</si>
  <si>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</si>
  <si>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</si>
  <si>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</si>
  <si>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</si>
  <si>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</si>
  <si>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</si>
  <si>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</si>
  <si>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</si>
  <si>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</si>
  <si>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</si>
  <si>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</si>
  <si>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</si>
  <si>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</si>
  <si>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</si>
  <si>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</si>
  <si>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</si>
  <si>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</si>
  <si>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</si>
  <si>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</si>
  <si>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</si>
  <si>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</si>
  <si>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</si>
  <si>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</si>
  <si>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</si>
  <si>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</si>
  <si>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</si>
  <si>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</si>
  <si>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</si>
  <si>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</si>
  <si>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</si>
  <si>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</si>
  <si>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</si>
  <si>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</si>
  <si>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</si>
  <si>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</si>
  <si>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</si>
  <si>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</si>
  <si>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</si>
  <si>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</si>
  <si>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</si>
  <si>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</si>
  <si>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</si>
  <si>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</si>
  <si>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</si>
  <si>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</si>
  <si>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</si>
  <si>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</si>
  <si>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</si>
  <si>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</si>
  <si>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</si>
  <si>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</si>
  <si>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</si>
  <si>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</si>
  <si>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</si>
  <si>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</si>
  <si>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</si>
  <si>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</si>
  <si>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</si>
  <si>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</si>
  <si>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</si>
  <si>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</si>
  <si>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</si>
  <si>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</si>
  <si>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</si>
  <si>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</si>
  <si>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</si>
  <si>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</si>
  <si>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</si>
  <si>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</si>
  <si>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</si>
  <si>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</si>
  <si>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</si>
  <si>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</si>
  <si>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</si>
  <si>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</si>
  <si>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</si>
  <si>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</si>
  <si>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</si>
  <si>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</si>
  <si>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</si>
  <si>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</si>
  <si>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</si>
  <si>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</si>
  <si>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</si>
  <si>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</si>
  <si>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</si>
  <si>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</si>
  <si>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</si>
  <si>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</si>
  <si>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</si>
  <si>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</si>
  <si>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</si>
  <si>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</si>
  <si>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</si>
  <si>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</si>
  <si>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</si>
  <si>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</si>
  <si>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</si>
  <si>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</si>
  <si>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</si>
  <si>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</si>
  <si>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</si>
  <si>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</si>
  <si>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</si>
  <si>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</si>
  <si>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</si>
  <si>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</si>
  <si>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</si>
  <si>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</si>
  <si>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</si>
  <si>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</si>
  <si>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</si>
  <si>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</si>
  <si>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</si>
  <si>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</si>
  <si>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</si>
  <si>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</si>
  <si>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</si>
  <si>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</si>
  <si>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</si>
  <si>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</si>
  <si>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</si>
  <si>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</si>
  <si>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</si>
  <si>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</si>
  <si>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</si>
  <si>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</si>
  <si>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</si>
  <si>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</si>
  <si>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</si>
  <si>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</si>
  <si>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</si>
  <si>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</si>
  <si>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</si>
  <si>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</si>
  <si>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</si>
  <si>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</si>
  <si>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</si>
  <si>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</si>
  <si>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</si>
  <si>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</si>
  <si>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</si>
  <si>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</si>
  <si>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</si>
  <si>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</si>
  <si>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</si>
  <si>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</si>
  <si>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</si>
  <si>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</si>
  <si>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</si>
  <si>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</si>
  <si>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</si>
  <si>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</si>
  <si>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</si>
  <si>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</si>
  <si>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</si>
  <si>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</si>
  <si>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</si>
  <si>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</si>
  <si>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</si>
  <si>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</si>
  <si>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</si>
  <si>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</si>
  <si>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</si>
  <si>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</si>
  <si>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</si>
  <si>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</si>
  <si>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</si>
  <si>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</si>
  <si>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</si>
  <si>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</si>
  <si>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</si>
  <si>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</si>
  <si>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</si>
  <si>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</si>
  <si>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</si>
  <si>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</si>
  <si>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</si>
  <si>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</si>
  <si>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</si>
  <si>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</si>
  <si>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</si>
  <si>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</si>
  <si>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</si>
  <si>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</si>
  <si>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</si>
  <si>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</si>
  <si>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</si>
  <si>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</si>
  <si>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</si>
  <si>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</si>
  <si>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</si>
  <si>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</si>
  <si>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</si>
  <si>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</si>
  <si>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</si>
  <si>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</si>
  <si>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</si>
  <si>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</si>
  <si>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</si>
  <si>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</si>
  <si>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</si>
  <si>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</si>
  <si>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</si>
  <si>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</si>
  <si>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</si>
  <si>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</si>
  <si>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</si>
  <si>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</si>
  <si>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</si>
  <si>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</si>
  <si>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</si>
  <si>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</si>
  <si>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</si>
  <si>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</si>
  <si>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</si>
  <si>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</si>
  <si>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</si>
  <si>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</si>
  <si>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</si>
  <si>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</si>
  <si>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</si>
  <si>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</si>
  <si>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</si>
  <si>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</si>
  <si>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</si>
  <si>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</si>
  <si>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</si>
  <si>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</si>
  <si>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</si>
  <si>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</si>
  <si>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</si>
  <si>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</si>
  <si>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</si>
  <si>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</si>
  <si>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</si>
  <si>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</si>
  <si>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</si>
  <si>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</si>
  <si>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</si>
  <si>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</si>
  <si>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</si>
  <si>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</si>
  <si>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</si>
  <si>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</si>
  <si>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</si>
  <si>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</si>
  <si>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</si>
  <si>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</si>
  <si>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</si>
  <si>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</si>
  <si>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</si>
  <si>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</si>
  <si>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</si>
  <si>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</si>
  <si>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</si>
  <si>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</si>
  <si>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</si>
  <si>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</si>
  <si>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</si>
  <si>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</si>
  <si>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</si>
  <si>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</si>
  <si>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</si>
  <si>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</si>
  <si>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</si>
  <si>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</si>
  <si>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</si>
  <si>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</si>
  <si>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</si>
  <si>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</si>
  <si>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</si>
  <si>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</si>
  <si>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</si>
  <si>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</si>
  <si>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</si>
  <si>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</si>
  <si>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</si>
  <si>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</si>
  <si>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</si>
  <si>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</si>
  <si>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</si>
  <si>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</si>
  <si>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</si>
  <si>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</si>
  <si>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</si>
  <si>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</si>
  <si>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</si>
  <si>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</si>
  <si>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</si>
  <si>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</si>
  <si>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</si>
  <si>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</si>
  <si>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</si>
  <si>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</si>
  <si>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</si>
  <si>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</si>
  <si>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</si>
  <si>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</si>
  <si>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</si>
  <si>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</si>
  <si>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</si>
  <si>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</si>
  <si>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</si>
  <si>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</si>
  <si>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</si>
  <si>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</si>
  <si>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</si>
  <si>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</si>
  <si>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</si>
  <si>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</si>
  <si>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</si>
  <si>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</si>
  <si>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</si>
  <si>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</si>
  <si>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</si>
  <si>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</si>
  <si>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</si>
  <si>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</si>
  <si>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</si>
  <si>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</si>
  <si>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</si>
  <si>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</si>
  <si>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</si>
  <si>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</si>
  <si>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</si>
  <si>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</si>
  <si>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</si>
  <si>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</si>
  <si>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</si>
  <si>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</si>
  <si>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</si>
  <si>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</si>
  <si>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</si>
  <si>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</si>
  <si>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</si>
  <si>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</si>
  <si>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</si>
  <si>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</si>
  <si>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</si>
  <si>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</si>
  <si>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</si>
  <si>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</si>
  <si>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</si>
  <si>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</si>
  <si>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</si>
  <si>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</si>
  <si>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</si>
  <si>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</si>
  <si>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</si>
  <si>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</si>
  <si>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</si>
  <si>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</si>
  <si>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</si>
  <si>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</si>
  <si>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</si>
  <si>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</si>
  <si>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</si>
  <si>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</si>
  <si>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</si>
  <si>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</si>
  <si>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</si>
  <si>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</si>
  <si>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</si>
  <si>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</si>
  <si>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</si>
  <si>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</si>
  <si>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</si>
  <si>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</si>
  <si>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</si>
  <si>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</si>
  <si>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</si>
  <si>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</si>
  <si>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</si>
  <si>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</si>
  <si>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</si>
  <si>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</si>
  <si>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</si>
  <si>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</si>
  <si>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</si>
  <si>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</si>
  <si>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</si>
  <si>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</si>
  <si>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</si>
  <si>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</si>
  <si>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</si>
  <si>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</si>
  <si>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</si>
  <si>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</si>
  <si>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</si>
  <si>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</si>
  <si>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</si>
  <si>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</si>
  <si>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</si>
  <si>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</si>
  <si>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</si>
  <si>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</si>
  <si>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</si>
  <si>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</si>
  <si>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</si>
  <si>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</si>
  <si>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</si>
  <si>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</si>
  <si>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</si>
  <si>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</si>
  <si>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</si>
  <si>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</si>
  <si>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</si>
  <si>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</si>
  <si>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</si>
  <si>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</si>
  <si>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</si>
  <si>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</si>
  <si>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</si>
  <si>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</si>
  <si>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</si>
  <si>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</si>
  <si>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</si>
  <si>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</si>
  <si>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</si>
  <si>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</si>
  <si>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</si>
  <si>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</si>
  <si>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</si>
  <si>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</si>
  <si>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</si>
  <si>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</si>
  <si>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</si>
  <si>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</si>
  <si>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</si>
  <si>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</si>
  <si>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</si>
  <si>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</si>
  <si>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</si>
  <si>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</si>
  <si>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</si>
  <si>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</si>
  <si>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</si>
  <si>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</si>
  <si>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</si>
  <si>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</si>
  <si>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</si>
  <si>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</si>
  <si>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</si>
  <si>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</si>
  <si>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</si>
  <si>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</si>
  <si>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</si>
  <si>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</si>
  <si>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</si>
  <si>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</si>
  <si>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</si>
  <si>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</si>
  <si>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</si>
  <si>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</si>
  <si>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</si>
  <si>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</si>
  <si>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</si>
  <si>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</si>
  <si>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</si>
  <si>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</si>
  <si>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</si>
  <si>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</si>
  <si>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</si>
  <si>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</si>
  <si>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</si>
  <si>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</si>
  <si>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</si>
  <si>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</si>
  <si>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</si>
  <si>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</si>
  <si>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</si>
  <si>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</si>
  <si>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</si>
  <si>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</si>
  <si>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</si>
  <si>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</si>
  <si>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</si>
  <si>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</si>
  <si>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</si>
  <si>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</si>
  <si>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</si>
  <si>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</si>
  <si>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</si>
  <si>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</si>
  <si>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</si>
  <si>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</si>
  <si>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</si>
  <si>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</si>
  <si>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</si>
  <si>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</si>
  <si>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</si>
  <si>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</si>
  <si>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</si>
  <si>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</si>
  <si>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</si>
  <si>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</si>
  <si>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</si>
  <si>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</si>
  <si>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</si>
  <si>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</si>
  <si>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</si>
  <si>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</si>
  <si>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</si>
  <si>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</si>
  <si>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</si>
  <si>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</si>
  <si>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</si>
  <si>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</si>
  <si>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</si>
  <si>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</si>
  <si>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</si>
  <si>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</si>
  <si>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</si>
  <si>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</si>
  <si>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</si>
  <si>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</si>
  <si>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</si>
  <si>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</si>
  <si>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</si>
  <si>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</si>
  <si>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</si>
  <si>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</si>
  <si>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</si>
  <si>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</si>
  <si>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</si>
  <si>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</si>
  <si>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</si>
  <si>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</si>
  <si>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</si>
  <si>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</si>
  <si>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</si>
  <si>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</si>
  <si>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</si>
  <si>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</si>
  <si>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</si>
  <si>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</si>
  <si>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</si>
  <si>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</si>
  <si>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</si>
  <si>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</si>
  <si>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</si>
  <si>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</si>
  <si>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</si>
  <si>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</si>
  <si>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</si>
  <si>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</si>
  <si>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</si>
  <si>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</si>
  <si>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</si>
  <si>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</si>
  <si>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</si>
  <si>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</si>
  <si>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</si>
  <si>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</si>
  <si>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</si>
  <si>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</si>
  <si>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</si>
  <si>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</si>
  <si>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</si>
  <si>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</si>
  <si>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</si>
  <si>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</si>
  <si>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</si>
  <si>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</si>
  <si>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</si>
  <si>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</si>
  <si>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</si>
  <si>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</si>
  <si>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</si>
  <si>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</si>
  <si>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</si>
  <si>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</si>
  <si>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</si>
  <si>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</si>
  <si>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</si>
  <si>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</si>
  <si>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</si>
  <si>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</si>
  <si>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</si>
  <si>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</si>
  <si>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</si>
  <si>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</si>
  <si>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</si>
  <si>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</si>
  <si>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</si>
  <si>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</si>
  <si>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</si>
  <si>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</si>
  <si>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</si>
  <si>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</si>
  <si>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</si>
  <si>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</si>
  <si>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</si>
  <si>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</si>
  <si>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</si>
  <si>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</si>
  <si>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</si>
  <si>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</si>
  <si>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</si>
  <si>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</si>
  <si>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</si>
  <si>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</si>
  <si>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</si>
  <si>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</si>
  <si>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</si>
  <si>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</si>
  <si>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</si>
  <si>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</si>
  <si>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</si>
  <si>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</si>
  <si>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</si>
  <si>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</si>
  <si>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</si>
  <si>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</si>
  <si>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</si>
  <si>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</si>
  <si>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</si>
  <si>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</si>
  <si>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</si>
  <si>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</si>
  <si>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</si>
  <si>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</si>
  <si>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</si>
  <si>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</si>
  <si>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</si>
  <si>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</si>
  <si>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</si>
  <si>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</si>
  <si>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</si>
  <si>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</si>
  <si>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</si>
  <si>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</si>
  <si>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</si>
  <si>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</si>
  <si>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</si>
  <si>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</si>
  <si>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</si>
  <si>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</si>
  <si>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</si>
  <si>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</si>
  <si>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</si>
  <si>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</si>
  <si>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</si>
  <si>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</si>
  <si>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</si>
  <si>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</si>
  <si>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</si>
  <si>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</si>
  <si>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</si>
  <si>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</si>
  <si>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</si>
  <si>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</si>
  <si>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</si>
  <si>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</si>
  <si>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</si>
  <si>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</si>
  <si>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</si>
  <si>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</si>
  <si>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</si>
  <si>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</si>
  <si>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</si>
  <si>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</si>
  <si>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</si>
  <si>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</si>
  <si>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</si>
  <si>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</si>
  <si>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</si>
  <si>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</si>
  <si>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</si>
  <si>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</si>
  <si>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</si>
  <si>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</si>
  <si>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</si>
  <si>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</si>
  <si>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</si>
  <si>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</si>
  <si>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</si>
  <si>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</si>
  <si>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</si>
  <si>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</si>
  <si>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</si>
  <si>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</si>
  <si>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</si>
  <si>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</si>
  <si>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</si>
  <si>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</si>
  <si>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</si>
  <si>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</si>
  <si>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</si>
  <si>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</si>
  <si>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</si>
  <si>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</si>
  <si>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</si>
  <si>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</si>
  <si>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</si>
  <si>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</si>
  <si>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</si>
  <si>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</si>
  <si>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</si>
  <si>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</si>
  <si>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</si>
  <si>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</si>
  <si>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</si>
  <si>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</si>
  <si>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</si>
  <si>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</si>
  <si>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</si>
  <si>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</si>
  <si>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</si>
  <si>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</si>
  <si>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</si>
  <si>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</si>
  <si>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</si>
  <si>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</si>
  <si>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</si>
  <si>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</si>
  <si>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</si>
  <si>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</si>
  <si>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</si>
  <si>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</si>
  <si>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</si>
  <si>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</si>
  <si>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</si>
  <si>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</si>
  <si>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</si>
  <si>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</si>
  <si>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</si>
  <si>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</si>
  <si>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</si>
  <si>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</si>
  <si>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</si>
  <si>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</si>
  <si>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</si>
  <si>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</si>
  <si>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</si>
  <si>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</si>
  <si>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</si>
  <si>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</si>
  <si>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</si>
  <si>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</si>
  <si>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</si>
  <si>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</si>
  <si>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</si>
  <si>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</si>
  <si>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</si>
  <si>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</si>
  <si>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</si>
  <si>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</si>
  <si>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</si>
  <si>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</si>
  <si>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</si>
  <si>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</si>
  <si>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</si>
  <si>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</si>
  <si>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</si>
  <si>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</si>
  <si>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</si>
  <si>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</si>
  <si>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</si>
  <si>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</si>
  <si>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</si>
  <si>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</si>
  <si>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</si>
  <si>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</si>
  <si>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</si>
  <si>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</si>
  <si>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</si>
  <si>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</si>
  <si>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</si>
  <si>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</si>
  <si>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</si>
  <si>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</si>
  <si>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</si>
  <si>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</si>
  <si>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</si>
  <si>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</si>
  <si>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</si>
  <si>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</si>
  <si>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</si>
  <si>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</si>
  <si>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</si>
  <si>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</si>
  <si>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</si>
  <si>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</si>
  <si>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</si>
  <si>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</si>
  <si>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</si>
  <si>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</si>
  <si>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</si>
  <si>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</si>
  <si>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</si>
  <si>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</si>
  <si>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</si>
  <si>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</si>
  <si>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</si>
  <si>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</si>
  <si>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</si>
  <si>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</si>
  <si>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</si>
  <si>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</si>
  <si>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</si>
  <si>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</si>
  <si>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</si>
  <si>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</si>
  <si>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</si>
  <si>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</si>
  <si>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</si>
  <si>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</si>
  <si>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</si>
  <si>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</si>
  <si>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</si>
  <si>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</si>
  <si>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</si>
  <si>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</si>
  <si>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</si>
  <si>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</si>
  <si>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</si>
  <si>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</si>
  <si>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</si>
  <si>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</si>
  <si>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</si>
  <si>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</si>
  <si>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</si>
  <si>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</si>
  <si>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</si>
  <si>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</si>
  <si>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</si>
  <si>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</si>
  <si>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</si>
  <si>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</si>
  <si>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</si>
  <si>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</si>
  <si>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</si>
  <si>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</si>
  <si>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</si>
  <si>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</si>
  <si>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</si>
  <si>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</si>
  <si>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</si>
  <si>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</si>
  <si>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</si>
  <si>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</si>
  <si>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</si>
  <si>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</si>
  <si>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</si>
  <si>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</si>
  <si>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</si>
  <si>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</si>
  <si>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</si>
  <si>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</si>
  <si>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</si>
  <si>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</si>
  <si>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</si>
  <si>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</si>
  <si>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</si>
  <si>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</si>
  <si>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</si>
  <si>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</si>
  <si>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</si>
  <si>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</si>
  <si>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</si>
  <si>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</si>
  <si>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</si>
  <si>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</si>
  <si>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</si>
  <si>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</si>
  <si>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</si>
  <si>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</si>
  <si>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</si>
  <si>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</si>
  <si>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</si>
  <si>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</si>
  <si>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</si>
  <si>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</si>
  <si>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</si>
  <si>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</si>
  <si>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</si>
  <si>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</si>
  <si>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</si>
  <si>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</si>
  <si>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</si>
  <si>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</si>
  <si>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</si>
  <si>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</si>
  <si>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</si>
  <si>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</si>
  <si>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</si>
  <si>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</si>
  <si>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</si>
  <si>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</si>
  <si>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</si>
  <si>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</si>
  <si>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</si>
  <si>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</si>
  <si>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</si>
  <si>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</si>
  <si>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</si>
  <si>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</si>
  <si>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</si>
  <si>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</si>
  <si>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</si>
  <si>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</si>
  <si>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</si>
  <si>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</si>
  <si>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</si>
  <si>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</si>
  <si>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</si>
  <si>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</si>
  <si>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</si>
  <si>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</si>
  <si>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</si>
  <si>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</si>
  <si>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</si>
  <si>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</si>
  <si>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</si>
  <si>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</si>
  <si>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</si>
  <si>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</si>
  <si>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</si>
  <si>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</si>
  <si>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</si>
  <si>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</si>
  <si>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</si>
  <si>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</si>
  <si>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</si>
  <si>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</si>
  <si>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</si>
  <si>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</si>
  <si>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</si>
  <si>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</si>
  <si>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</si>
  <si>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</si>
  <si>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</si>
  <si>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</si>
  <si>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</si>
  <si>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</si>
  <si>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</si>
  <si>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</si>
  <si>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</si>
  <si>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</si>
  <si>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</si>
  <si>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</si>
  <si>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</si>
  <si>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</si>
  <si>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</si>
  <si>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</si>
  <si>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</si>
  <si>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</si>
  <si>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</si>
  <si>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</si>
  <si>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</si>
  <si>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</si>
  <si>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</si>
  <si>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</si>
  <si>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</si>
  <si>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</si>
  <si>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</si>
  <si>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</si>
  <si>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</si>
  <si>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</si>
  <si>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</si>
  <si>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</si>
  <si>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</si>
  <si>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</si>
  <si>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</si>
  <si>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</si>
  <si>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</si>
  <si>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</si>
  <si>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</si>
  <si>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</si>
  <si>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</si>
  <si>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</si>
  <si>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</si>
  <si>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</si>
  <si>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</si>
  <si>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</si>
  <si>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</si>
  <si>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</si>
  <si>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</si>
  <si>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</si>
  <si>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</si>
  <si>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</si>
  <si>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</si>
  <si>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</si>
  <si>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</si>
  <si>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</si>
  <si>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</si>
  <si>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</si>
  <si>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</si>
  <si>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</si>
  <si>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</si>
  <si>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</si>
  <si>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</si>
  <si>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</si>
  <si>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</si>
  <si>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</si>
  <si>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</si>
  <si>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</si>
  <si>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</si>
  <si>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</si>
  <si>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</si>
  <si>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</si>
  <si>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</si>
  <si>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</si>
  <si>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</si>
  <si>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</si>
  <si>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</si>
  <si>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</si>
  <si>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</si>
  <si>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</si>
  <si>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</si>
  <si>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</si>
  <si>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</si>
  <si>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</si>
  <si>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</si>
  <si>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</si>
  <si>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</si>
  <si>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</si>
  <si>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</si>
  <si>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</si>
  <si>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</si>
  <si>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</si>
  <si>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</si>
  <si>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</si>
  <si>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</si>
  <si>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</si>
  <si>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</si>
  <si>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</si>
  <si>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</si>
  <si>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</si>
  <si>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</si>
  <si>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</si>
  <si>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</si>
  <si>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</si>
  <si>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</si>
  <si>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</si>
  <si>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</si>
  <si>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</si>
  <si>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</si>
  <si>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</si>
  <si>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</si>
  <si>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</si>
  <si>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</si>
  <si>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</si>
  <si>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</si>
  <si>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</si>
  <si>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</si>
  <si>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</si>
  <si>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</si>
  <si>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</si>
  <si>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</si>
  <si>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</si>
  <si>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</si>
  <si>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</si>
  <si>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</si>
  <si>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</si>
  <si>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</si>
  <si>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</si>
  <si>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</si>
  <si>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</si>
  <si>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</si>
  <si>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</si>
  <si>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</si>
  <si>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</si>
  <si>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</si>
  <si>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</si>
  <si>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</si>
  <si>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</si>
  <si>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</si>
  <si>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</si>
  <si>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</si>
  <si>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</si>
  <si>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</si>
  <si>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</si>
  <si>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</si>
  <si>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</si>
  <si>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</si>
  <si>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</si>
  <si>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</si>
  <si>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</si>
  <si>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</si>
  <si>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</si>
  <si>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</si>
  <si>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</si>
  <si>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</si>
  <si>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</si>
  <si>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</si>
  <si>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</si>
  <si>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</si>
  <si>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</si>
  <si>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</si>
  <si>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</si>
  <si>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</si>
  <si>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</si>
  <si>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</si>
  <si>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</si>
  <si>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</si>
  <si>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</si>
  <si>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</si>
  <si>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</si>
  <si>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</si>
  <si>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</si>
  <si>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</si>
  <si>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</si>
  <si>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</si>
  <si>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</si>
  <si>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</si>
  <si>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</si>
  <si>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</si>
  <si>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</si>
  <si>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</si>
  <si>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</si>
  <si>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</si>
  <si>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</si>
  <si>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</si>
  <si>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</si>
  <si>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</si>
  <si>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</si>
  <si>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</si>
  <si>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</si>
  <si>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</si>
  <si>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</si>
  <si>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</si>
  <si>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</si>
  <si>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</si>
  <si>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</si>
  <si>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</si>
  <si>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</si>
  <si>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</si>
  <si>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</si>
  <si>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</si>
  <si>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</si>
  <si>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</si>
  <si>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</si>
  <si>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</si>
  <si>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</si>
  <si>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</si>
  <si>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</si>
  <si>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</si>
  <si>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</si>
  <si>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</si>
  <si>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</si>
  <si>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</si>
  <si>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</si>
  <si>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</si>
  <si>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</si>
  <si>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</si>
  <si>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</si>
  <si>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</si>
  <si>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</si>
  <si>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</si>
  <si>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</si>
  <si>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</si>
  <si>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</si>
  <si>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</si>
  <si>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</si>
  <si>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</si>
  <si>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</si>
  <si>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</si>
  <si>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</si>
  <si>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</si>
  <si>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</si>
  <si>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</si>
  <si>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</si>
  <si>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</si>
  <si>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</si>
  <si>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</si>
  <si>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</si>
  <si>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</si>
  <si>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</si>
  <si>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</si>
  <si>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</si>
  <si>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</si>
  <si>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</si>
  <si>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</si>
  <si>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</si>
  <si>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</si>
  <si>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</si>
  <si>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</si>
  <si>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</si>
  <si>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</si>
  <si>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</si>
  <si>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</si>
  <si>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</si>
  <si>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</si>
  <si>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</si>
  <si>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</si>
  <si>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</si>
  <si>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</si>
  <si>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</si>
  <si>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</si>
  <si>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</si>
  <si>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</si>
  <si>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</si>
  <si>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</si>
  <si>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</si>
  <si>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</si>
  <si>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</si>
  <si>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</si>
  <si>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</si>
  <si>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</si>
  <si>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</si>
  <si>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</si>
  <si>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</si>
  <si>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</si>
  <si>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</si>
  <si>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</si>
  <si>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</si>
  <si>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</si>
  <si>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</si>
  <si>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</si>
  <si>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</si>
  <si>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</si>
  <si>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</si>
  <si>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</si>
  <si>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</si>
  <si>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</si>
  <si>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</si>
  <si>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</si>
  <si>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</si>
  <si>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</si>
  <si>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</si>
  <si>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</si>
  <si>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</si>
  <si>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</si>
  <si>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</si>
  <si>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</si>
  <si>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</si>
  <si>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</si>
  <si>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</si>
  <si>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</si>
  <si>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</si>
  <si>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</si>
  <si>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</si>
  <si>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</si>
  <si>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</si>
  <si>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</si>
  <si>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</si>
  <si>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</si>
  <si>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</si>
  <si>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</si>
  <si>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</si>
  <si>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</si>
  <si>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</si>
  <si>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</si>
  <si>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</si>
  <si>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</si>
  <si>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</si>
  <si>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</si>
  <si>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</si>
  <si>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</si>
  <si>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</si>
  <si>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</si>
  <si>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</si>
  <si>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</si>
  <si>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</si>
  <si>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</si>
  <si>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</si>
  <si>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</si>
  <si>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</si>
  <si>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</si>
  <si>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</si>
  <si>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</si>
  <si>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</si>
  <si>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</si>
  <si>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</si>
  <si>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</si>
  <si>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</si>
  <si>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</si>
  <si>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</si>
  <si>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</si>
  <si>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</si>
  <si>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</si>
  <si>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</si>
  <si>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</si>
  <si>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</si>
  <si>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</si>
  <si>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</si>
  <si>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</si>
  <si>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</si>
  <si>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</si>
  <si>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</si>
  <si>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</si>
  <si>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</si>
  <si>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</si>
  <si>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</si>
  <si>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</si>
  <si>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</si>
  <si>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</si>
  <si>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</si>
  <si>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</si>
  <si>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</si>
  <si>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</si>
  <si>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</si>
  <si>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</si>
  <si>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</si>
  <si>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</si>
  <si>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</si>
  <si>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</si>
  <si>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</si>
  <si>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</si>
  <si>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</si>
  <si>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</si>
  <si>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</si>
  <si>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</si>
  <si>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</si>
  <si>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</si>
  <si>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</si>
  <si>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</si>
  <si>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</si>
  <si>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</si>
  <si>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</si>
  <si>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</si>
  <si>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</si>
  <si>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</si>
  <si>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</si>
  <si>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</si>
  <si>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</si>
  <si>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</si>
  <si>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</si>
  <si>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</si>
  <si>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</si>
  <si>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</si>
  <si>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</si>
  <si>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</si>
  <si>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</si>
  <si>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</si>
  <si>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</si>
  <si>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</si>
  <si>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</si>
  <si>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</si>
  <si>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</si>
  <si>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</si>
  <si>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</si>
  <si>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</si>
  <si>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</si>
  <si>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</si>
  <si>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</si>
  <si>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</si>
  <si>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</si>
  <si>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</si>
  <si>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</si>
  <si>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</si>
  <si>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</si>
  <si>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</si>
  <si>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</si>
  <si>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</si>
  <si>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</si>
  <si>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</si>
  <si>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</si>
  <si>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</si>
  <si>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</si>
  <si>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</si>
  <si>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</si>
  <si>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</si>
  <si>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</si>
  <si>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</si>
  <si>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</si>
  <si>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</si>
  <si>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</si>
  <si>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</si>
  <si>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</si>
  <si>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</si>
  <si>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</si>
  <si>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</si>
  <si>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</si>
  <si>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</si>
  <si>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</si>
  <si>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</si>
  <si>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</si>
  <si>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</si>
  <si>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</si>
  <si>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</si>
  <si>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</si>
  <si>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</si>
  <si>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</si>
  <si>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</si>
  <si>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</si>
  <si>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</si>
  <si>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</si>
  <si>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</si>
  <si>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</si>
  <si>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</si>
  <si>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</si>
  <si>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</si>
  <si>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</si>
  <si>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</si>
  <si>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</si>
  <si>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</si>
  <si>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</si>
  <si>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</si>
  <si>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</si>
  <si>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</si>
  <si>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</si>
  <si>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</si>
  <si>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</si>
  <si>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</si>
  <si>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</si>
  <si>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</si>
  <si>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</si>
  <si>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</si>
  <si>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</si>
  <si>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</si>
  <si>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</si>
  <si>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</si>
  <si>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</si>
  <si>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</si>
  <si>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</si>
  <si>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</si>
  <si>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</si>
  <si>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</si>
  <si>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</si>
  <si>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</si>
  <si>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</si>
  <si>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</si>
  <si>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</si>
  <si>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</si>
  <si>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</si>
  <si>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</si>
  <si>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</si>
  <si>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</si>
  <si>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</si>
  <si>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</si>
  <si>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</si>
  <si>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</si>
  <si>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</si>
  <si>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</si>
  <si>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</si>
  <si>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</si>
  <si>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</si>
  <si>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</si>
  <si>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</si>
  <si>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</si>
  <si>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</si>
  <si>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</si>
  <si>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</si>
  <si>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</si>
  <si>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</si>
  <si>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</si>
  <si>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</si>
  <si>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</si>
  <si>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</si>
  <si>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</si>
  <si>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</si>
  <si>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</si>
  <si>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</si>
  <si>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</si>
  <si>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</si>
  <si>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</si>
  <si>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</si>
  <si>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</si>
  <si>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</si>
  <si>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</si>
  <si>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</si>
  <si>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</si>
  <si>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</si>
  <si>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</si>
  <si>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</si>
  <si>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</si>
  <si>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</si>
  <si>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</si>
  <si>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</si>
  <si>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</si>
  <si>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</si>
  <si>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</si>
  <si>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</si>
  <si>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</si>
  <si>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</si>
  <si>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</si>
  <si>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</si>
  <si>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</si>
  <si>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</si>
  <si>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</si>
  <si>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</si>
  <si>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</si>
  <si>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</si>
  <si>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</si>
  <si>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</si>
  <si>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</si>
  <si>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</si>
  <si>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</si>
  <si>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</si>
  <si>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</si>
  <si>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</si>
  <si>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</si>
  <si>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</si>
  <si>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</si>
  <si>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</si>
  <si>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</si>
  <si>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</si>
  <si>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</si>
  <si>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</si>
  <si>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</si>
  <si>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</si>
  <si>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</si>
  <si>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</si>
  <si>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</si>
  <si>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</si>
  <si>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</si>
  <si>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</si>
  <si>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</si>
  <si>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</si>
  <si>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</si>
  <si>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</si>
  <si>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</si>
  <si>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</si>
  <si>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</si>
  <si>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</si>
  <si>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</si>
  <si>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</si>
  <si>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</si>
  <si>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</si>
  <si>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</si>
  <si>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</si>
  <si>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</si>
  <si>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</si>
  <si>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</si>
  <si>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</si>
  <si>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</si>
  <si>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</si>
  <si>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</si>
  <si>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</si>
  <si>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</si>
  <si>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</si>
  <si>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</si>
  <si>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</si>
  <si>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</si>
  <si>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</si>
  <si>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</si>
  <si>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</si>
  <si>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</si>
  <si>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</si>
  <si>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</si>
  <si>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</si>
  <si>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</si>
  <si>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</si>
  <si>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</si>
  <si>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</si>
  <si>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</si>
  <si>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</si>
  <si>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</si>
  <si>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</si>
  <si>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</si>
  <si>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</si>
  <si>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</si>
  <si>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</si>
  <si>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</si>
  <si>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</si>
  <si>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</si>
  <si>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</si>
  <si>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</si>
  <si>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</si>
  <si>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</si>
  <si>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</si>
  <si>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</si>
  <si>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</si>
  <si>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</si>
  <si>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</si>
  <si>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</si>
  <si>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</si>
  <si>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</si>
  <si>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</si>
  <si>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</si>
  <si>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</si>
  <si>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</si>
  <si>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</si>
  <si>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</si>
  <si>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</si>
  <si>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</si>
  <si>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</si>
  <si>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</si>
  <si>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</si>
  <si>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</si>
  <si>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</si>
  <si>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</si>
  <si>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</si>
  <si>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</si>
  <si>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</si>
  <si>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</si>
  <si>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</si>
  <si>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</si>
  <si>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</si>
  <si>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</si>
  <si>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</si>
  <si>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</si>
  <si>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</si>
  <si>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</si>
  <si>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</si>
  <si>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</si>
  <si>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</si>
  <si>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</si>
  <si>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</si>
  <si>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</si>
  <si>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</si>
  <si>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</si>
  <si>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</si>
  <si>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</si>
  <si>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</si>
  <si>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</si>
  <si>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</si>
  <si>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</si>
  <si>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</si>
  <si>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</si>
  <si>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</si>
  <si>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</si>
  <si>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</si>
  <si>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</si>
  <si>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</si>
  <si>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</si>
  <si>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</si>
  <si>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</si>
  <si>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</si>
  <si>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</si>
  <si>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</si>
  <si>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</si>
  <si>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</si>
  <si>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</si>
  <si>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</si>
  <si>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</si>
  <si>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</si>
  <si>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</si>
  <si>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</si>
  <si>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</si>
  <si>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</si>
  <si>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</si>
  <si>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</si>
  <si>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</si>
  <si>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</si>
  <si>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</si>
  <si>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</si>
  <si>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</si>
  <si>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</si>
  <si>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</si>
  <si>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</si>
  <si>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</si>
  <si>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</si>
  <si>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</si>
  <si>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</si>
  <si>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</si>
  <si>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</si>
  <si>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</si>
  <si>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</si>
  <si>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</si>
  <si>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</si>
  <si>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</si>
  <si>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</si>
  <si>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</si>
  <si>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</si>
  <si>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</si>
  <si>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</si>
  <si>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</si>
  <si>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</si>
  <si>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</si>
  <si>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</si>
  <si>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</si>
  <si>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</si>
  <si>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</si>
  <si>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</si>
  <si>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</si>
  <si>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</si>
  <si>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</si>
  <si>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</si>
  <si>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</si>
  <si>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</si>
  <si>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</si>
  <si>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</si>
  <si>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</si>
  <si>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</si>
  <si>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</si>
  <si>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</si>
  <si>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</si>
  <si>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</si>
  <si>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</si>
  <si>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</si>
  <si>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</si>
  <si>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</si>
  <si>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</si>
  <si>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</si>
  <si>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</si>
  <si>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</si>
  <si>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</si>
  <si>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</si>
  <si>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</si>
  <si>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</si>
  <si>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</si>
  <si>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</si>
  <si>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</si>
  <si>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</si>
  <si>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</si>
  <si>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</si>
  <si>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</si>
  <si>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</si>
  <si>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</si>
  <si>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</si>
  <si>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</si>
  <si>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</si>
  <si>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</si>
  <si>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</si>
  <si>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</si>
  <si>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</si>
  <si>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</si>
  <si>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</si>
  <si>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</si>
  <si>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</si>
  <si>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</si>
  <si>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</si>
  <si>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</si>
  <si>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</si>
  <si>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</si>
  <si>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</si>
  <si>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</si>
  <si>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</si>
  <si>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</si>
  <si>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</si>
  <si>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</si>
  <si>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</si>
  <si>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</si>
  <si>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</si>
  <si>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</si>
  <si>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</si>
  <si>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</si>
  <si>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</si>
  <si>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</si>
  <si>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</si>
  <si>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</si>
  <si>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</si>
  <si>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</si>
  <si>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</si>
  <si>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</si>
  <si>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</si>
  <si>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</si>
  <si>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</si>
  <si>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</si>
  <si>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</si>
  <si>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</si>
  <si>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</si>
  <si>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</si>
  <si>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</si>
  <si>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</si>
  <si>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</si>
  <si>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</si>
  <si>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</si>
  <si>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</si>
  <si>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</si>
  <si>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</si>
  <si>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</si>
  <si>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</si>
  <si>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</si>
  <si>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</si>
  <si>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</si>
  <si>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</si>
  <si>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</si>
  <si>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</si>
  <si>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</si>
  <si>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</si>
  <si>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</si>
  <si>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</si>
  <si>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</si>
  <si>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</si>
  <si>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</si>
  <si>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</si>
  <si>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</si>
  <si>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</si>
  <si>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</si>
  <si>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</si>
  <si>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</si>
  <si>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</si>
  <si>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</si>
  <si>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</si>
  <si>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</si>
  <si>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</si>
  <si>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</si>
  <si>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</si>
  <si>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</si>
  <si>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</si>
  <si>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</si>
  <si>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</si>
  <si>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</si>
  <si>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</si>
  <si>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</si>
  <si>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</si>
  <si>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</si>
  <si>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</si>
  <si>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</si>
  <si>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</si>
  <si>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</si>
  <si>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</si>
  <si>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</si>
  <si>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</si>
  <si>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</si>
  <si>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</si>
  <si>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</si>
  <si>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</si>
  <si>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</si>
  <si>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</si>
  <si>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</si>
  <si>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</si>
  <si>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</si>
  <si>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</si>
  <si>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</si>
  <si>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</si>
  <si>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</si>
  <si>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</si>
  <si>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</si>
  <si>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</si>
  <si>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</si>
  <si>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</si>
  <si>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</si>
  <si>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</si>
  <si>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</si>
  <si>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</si>
  <si>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</si>
  <si>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</si>
  <si>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</si>
  <si>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</si>
  <si>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</si>
  <si>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</si>
  <si>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</si>
  <si>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</si>
  <si>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</si>
  <si>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</si>
  <si>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</si>
  <si>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</si>
  <si>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</si>
  <si>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</si>
  <si>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</si>
  <si>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</si>
  <si>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</si>
  <si>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</si>
  <si>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</si>
  <si>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</si>
  <si>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</si>
  <si>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</si>
  <si>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</si>
  <si>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</si>
  <si>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</si>
  <si>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</si>
  <si>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</si>
  <si>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</si>
  <si>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</si>
  <si>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</si>
  <si>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</si>
  <si>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</si>
  <si>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</si>
  <si>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</si>
  <si>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</si>
  <si>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</si>
  <si>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</si>
  <si>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</si>
  <si>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</si>
  <si>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</si>
  <si>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</si>
  <si>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</si>
  <si>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</si>
  <si>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</si>
  <si>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</si>
  <si>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</si>
  <si>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</si>
  <si>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</si>
  <si>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</si>
  <si>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</si>
  <si>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</si>
  <si>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</si>
  <si>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</si>
  <si>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</si>
  <si>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</si>
  <si>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</si>
  <si>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</si>
  <si>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</si>
  <si>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</si>
  <si>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</si>
  <si>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</si>
  <si>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</si>
  <si>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</si>
  <si>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</si>
  <si>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</si>
  <si>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</si>
  <si>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</si>
  <si>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</si>
  <si>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</si>
  <si>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</si>
  <si>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</si>
  <si>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</si>
  <si>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</si>
  <si>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</si>
  <si>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</si>
  <si>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</si>
  <si>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</si>
  <si>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</si>
  <si>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</si>
  <si>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</si>
  <si>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</si>
  <si>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</si>
  <si>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</si>
  <si>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</si>
  <si>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</si>
  <si>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</si>
  <si>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</si>
  <si>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</si>
  <si>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</si>
  <si>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</si>
  <si>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</si>
  <si>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</si>
  <si>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</si>
  <si>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</si>
  <si>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</si>
  <si>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</si>
  <si>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</si>
  <si>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</si>
  <si>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</si>
  <si>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</si>
  <si>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</si>
  <si>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</si>
  <si>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</si>
  <si>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</si>
  <si>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</si>
  <si>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</si>
  <si>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</si>
  <si>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</si>
  <si>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</si>
  <si>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</si>
  <si>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</si>
  <si>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</si>
  <si>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</si>
  <si>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</si>
  <si>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</si>
  <si>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</si>
  <si>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</si>
  <si>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</si>
  <si>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</si>
  <si>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</si>
  <si>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</si>
  <si>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</si>
  <si>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</si>
  <si>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</si>
  <si>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</si>
  <si>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</si>
  <si>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</si>
  <si>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</si>
  <si>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</si>
  <si>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</si>
  <si>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</si>
  <si>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</si>
  <si>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</si>
  <si>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</si>
  <si>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</si>
  <si>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</si>
  <si>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</si>
  <si>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</si>
  <si>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</si>
  <si>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</si>
  <si>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</si>
  <si>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</si>
  <si>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</si>
  <si>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</si>
  <si>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</si>
  <si>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</si>
  <si>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</si>
  <si>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</si>
  <si>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</si>
  <si>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</si>
  <si>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</si>
  <si>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</si>
  <si>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</si>
  <si>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</si>
  <si>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</si>
  <si>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</si>
  <si>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</si>
  <si>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</si>
  <si>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</si>
  <si>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</si>
  <si>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</si>
  <si>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</si>
  <si>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</si>
  <si>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</si>
  <si>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</si>
  <si>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</si>
  <si>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</si>
  <si>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</si>
  <si>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</si>
  <si>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</si>
  <si>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</si>
  <si>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</si>
  <si>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</si>
  <si>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</si>
  <si>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</si>
  <si>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</si>
  <si>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</si>
  <si>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</si>
  <si>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</si>
  <si>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</si>
  <si>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</si>
  <si>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</si>
  <si>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</si>
  <si>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</si>
  <si>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</si>
  <si>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</si>
  <si>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</si>
  <si>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</si>
  <si>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</si>
  <si>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</si>
  <si>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</si>
  <si>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</si>
  <si>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</si>
  <si>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</si>
  <si>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</si>
  <si>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</si>
  <si>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</si>
  <si>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</si>
  <si>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</si>
  <si>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</si>
  <si>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</si>
  <si>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</si>
  <si>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</si>
  <si>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</si>
  <si>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</si>
  <si>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</si>
  <si>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</si>
  <si>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</si>
  <si>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</si>
  <si>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</si>
  <si>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</si>
  <si>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</si>
  <si>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</si>
  <si>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</si>
  <si>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</si>
  <si>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</si>
  <si>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</si>
  <si>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</si>
  <si>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</si>
  <si>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</si>
  <si>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</si>
  <si>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</si>
  <si>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</si>
  <si>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</si>
  <si>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</si>
  <si>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</si>
  <si>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</si>
  <si>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</si>
  <si>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</si>
  <si>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</si>
  <si>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</si>
  <si>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</si>
  <si>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</si>
  <si>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</si>
  <si>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</si>
  <si>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</si>
  <si>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</si>
  <si>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</si>
  <si>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</si>
  <si>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</si>
  <si>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</si>
  <si>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</si>
  <si>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</si>
  <si>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</si>
  <si>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</si>
  <si>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</si>
  <si>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</si>
  <si>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</si>
  <si>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</si>
  <si>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</si>
  <si>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</si>
  <si>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</si>
  <si>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</si>
  <si>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</si>
  <si>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</si>
  <si>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</si>
  <si>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</si>
  <si>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</si>
  <si>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</si>
  <si>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</si>
  <si>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</si>
  <si>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</si>
  <si>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</si>
  <si>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</si>
  <si>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</si>
  <si>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</si>
  <si>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</si>
  <si>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</si>
  <si>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</si>
  <si>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</si>
  <si>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</si>
  <si>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</si>
  <si>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</si>
  <si>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</si>
  <si>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</si>
  <si>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</si>
  <si>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</si>
  <si>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</si>
  <si>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</si>
  <si>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</si>
  <si>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</si>
  <si>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</si>
  <si>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</si>
  <si>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</si>
  <si>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</si>
  <si>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</si>
  <si>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</si>
  <si>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</si>
  <si>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</si>
  <si>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</si>
  <si>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</si>
  <si>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</si>
  <si>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</si>
  <si>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</si>
  <si>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</si>
  <si>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</si>
  <si>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</si>
  <si>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</si>
  <si>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</si>
  <si>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</si>
  <si>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</si>
  <si>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</si>
  <si>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</si>
  <si>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</si>
  <si>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</si>
  <si>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</si>
  <si>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</si>
  <si>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</si>
  <si>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</si>
  <si>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</si>
  <si>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</si>
  <si>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</si>
  <si>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</si>
  <si>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</si>
  <si>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</si>
  <si>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</si>
  <si>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</si>
  <si>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</si>
  <si>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</si>
  <si>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</si>
  <si>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</si>
  <si>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</si>
  <si>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</si>
  <si>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</si>
  <si>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</si>
  <si>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</si>
  <si>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</si>
  <si>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</si>
  <si>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</si>
  <si>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</si>
  <si>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</si>
  <si>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</si>
  <si>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</si>
  <si>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</si>
  <si>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</si>
  <si>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</si>
  <si>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</si>
  <si>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</si>
  <si>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</si>
  <si>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</si>
  <si>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</si>
  <si>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</si>
  <si>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</si>
  <si>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</si>
  <si>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</si>
  <si>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</si>
  <si>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</si>
  <si>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</si>
  <si>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</si>
  <si>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</si>
  <si>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</si>
  <si>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</si>
  <si>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</si>
  <si>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</si>
  <si>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</si>
  <si>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</si>
  <si>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</si>
  <si>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</si>
  <si>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</si>
  <si>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</si>
  <si>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</si>
  <si>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</si>
  <si>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</si>
  <si>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</si>
  <si>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</si>
  <si>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</si>
  <si>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</si>
  <si>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</si>
  <si>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</si>
  <si>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</si>
  <si>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</si>
  <si>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</si>
  <si>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</si>
  <si>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</si>
  <si>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</si>
  <si>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</si>
  <si>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</si>
  <si>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</si>
  <si>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</si>
  <si>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</si>
  <si>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</si>
  <si>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</si>
  <si>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</si>
  <si>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</si>
  <si>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</si>
  <si>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</si>
  <si>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</si>
  <si>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</si>
  <si>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</si>
  <si>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</si>
  <si>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</si>
  <si>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</si>
  <si>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</si>
  <si>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</si>
  <si>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</si>
  <si>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</si>
  <si>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</si>
  <si>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</si>
  <si>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</si>
  <si>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</si>
  <si>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</si>
  <si>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</si>
  <si>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</si>
  <si>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</si>
  <si>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</si>
  <si>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</si>
  <si>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</si>
  <si>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</si>
  <si>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</si>
  <si>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</si>
  <si>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</si>
  <si>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</si>
  <si>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</si>
  <si>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</si>
  <si>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</si>
  <si>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</si>
  <si>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</si>
  <si>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</si>
  <si>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</si>
  <si>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</si>
  <si>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</si>
  <si>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</si>
  <si>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</si>
  <si>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</si>
  <si>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</si>
  <si>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</si>
  <si>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</si>
  <si>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</si>
  <si>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</si>
  <si>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</si>
  <si>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</si>
  <si>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</si>
  <si>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</si>
  <si>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</si>
  <si>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</si>
  <si>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</si>
  <si>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</si>
  <si>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</si>
  <si>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</si>
  <si>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</si>
  <si>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</si>
  <si>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</si>
  <si>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</si>
  <si>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</si>
  <si>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</si>
  <si>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</si>
  <si>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</si>
  <si>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</si>
  <si>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</si>
  <si>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</si>
  <si>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</si>
  <si>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</si>
  <si>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</si>
  <si>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</si>
  <si>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</si>
  <si>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</si>
  <si>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</si>
  <si>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</si>
  <si>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</si>
  <si>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</si>
  <si>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</si>
  <si>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</si>
  <si>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</si>
  <si>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</si>
  <si>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</si>
  <si>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</si>
  <si>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</si>
  <si>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</si>
  <si>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</si>
  <si>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</si>
  <si>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</si>
  <si>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</si>
  <si>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</si>
  <si>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</si>
  <si>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</si>
  <si>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</si>
  <si>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</si>
  <si>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</si>
  <si>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</si>
  <si>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</si>
  <si>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</si>
  <si>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</si>
  <si>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</si>
  <si>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</si>
  <si>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</si>
  <si>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</si>
  <si>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</si>
  <si>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</si>
  <si>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</si>
  <si>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</si>
  <si>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</si>
  <si>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</si>
  <si>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</si>
  <si>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</si>
  <si>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</si>
  <si>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</si>
  <si>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</si>
  <si>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</si>
  <si>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</si>
  <si>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</si>
  <si>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</si>
  <si>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</si>
  <si>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</si>
  <si>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</si>
  <si>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</si>
  <si>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</si>
  <si>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</si>
  <si>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</si>
  <si>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</si>
  <si>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</si>
  <si>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</si>
  <si>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</si>
  <si>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</si>
  <si>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</si>
  <si>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</si>
  <si>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</si>
  <si>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</si>
  <si>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</si>
  <si>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</si>
  <si>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</si>
  <si>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</si>
  <si>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</si>
  <si>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</si>
  <si>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</si>
  <si>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</si>
  <si>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</si>
  <si>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</si>
  <si>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</si>
  <si>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</si>
  <si>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</si>
  <si>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</si>
  <si>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</si>
  <si>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</si>
  <si>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</si>
  <si>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</si>
  <si>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</si>
  <si>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</si>
  <si>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</si>
  <si>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</si>
  <si>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</si>
  <si>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</si>
  <si>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</si>
  <si>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</si>
  <si>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</si>
  <si>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</si>
  <si>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</si>
  <si>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</si>
  <si>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</si>
  <si>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</si>
  <si>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</si>
  <si>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</si>
  <si>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</si>
  <si>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</si>
  <si>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</si>
  <si>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</si>
  <si>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</si>
  <si>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</si>
  <si>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</si>
  <si>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</si>
  <si>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</si>
  <si>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</si>
  <si>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</si>
  <si>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</si>
  <si>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</si>
  <si>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</si>
  <si>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</si>
  <si>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</si>
  <si>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</si>
  <si>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</si>
  <si>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</si>
  <si>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</si>
  <si>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</si>
  <si>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</si>
  <si>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</si>
  <si>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</si>
  <si>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</si>
  <si>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</si>
  <si>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</si>
  <si>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</si>
  <si>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</si>
  <si>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</si>
  <si>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</si>
  <si>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</si>
  <si>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</si>
  <si>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</si>
  <si>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</si>
  <si>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</si>
  <si>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</si>
  <si>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</si>
  <si>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</si>
  <si>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</si>
  <si>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</si>
  <si>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</si>
  <si>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</si>
  <si>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</si>
  <si>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</si>
  <si>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</si>
  <si>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</si>
  <si>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</si>
  <si>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</si>
  <si>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</si>
  <si>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</si>
  <si>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</si>
  <si>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</si>
  <si>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</si>
  <si>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</si>
  <si>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</si>
  <si>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</si>
  <si>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</si>
  <si>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</si>
  <si>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</si>
  <si>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</si>
  <si>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</si>
  <si>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</si>
  <si>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</si>
  <si>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</si>
  <si>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</si>
  <si>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</si>
  <si>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</si>
  <si>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</si>
  <si>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</si>
  <si>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</si>
  <si>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</si>
  <si>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</si>
  <si>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</si>
  <si>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</si>
  <si>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</si>
  <si>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</si>
  <si>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</si>
  <si>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</si>
  <si>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</si>
  <si>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</si>
  <si>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</si>
  <si>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</si>
  <si>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</si>
  <si>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</si>
  <si>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</si>
  <si>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</si>
  <si>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</si>
  <si>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</si>
  <si>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</si>
  <si>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</si>
  <si>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</si>
  <si>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</si>
  <si>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</si>
  <si>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</si>
  <si>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</si>
  <si>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</si>
  <si>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</si>
  <si>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</si>
  <si>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</si>
  <si>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</si>
  <si>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</si>
  <si>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</si>
  <si>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</si>
  <si>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</si>
  <si>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</si>
  <si>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</si>
  <si>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</si>
  <si>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</si>
  <si>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</si>
  <si>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</si>
  <si>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</si>
  <si>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</si>
  <si>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</si>
  <si>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</si>
  <si>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</si>
  <si>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</si>
  <si>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</si>
  <si>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</si>
  <si>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</si>
  <si>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</si>
  <si>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</si>
  <si>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</si>
  <si>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</si>
  <si>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</si>
  <si>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</si>
  <si>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</si>
  <si>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</si>
  <si>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</si>
  <si>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</si>
  <si>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</si>
  <si>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</si>
  <si>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</si>
  <si>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</si>
  <si>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</si>
  <si>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</si>
  <si>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</si>
  <si>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</si>
  <si>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</si>
  <si>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</si>
  <si>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</si>
  <si>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</si>
  <si>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</si>
  <si>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</si>
  <si>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</si>
  <si>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</si>
  <si>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</si>
  <si>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</si>
  <si>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</si>
  <si>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</si>
  <si>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</si>
  <si>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</si>
  <si>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</si>
  <si>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</si>
  <si>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</si>
  <si>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</si>
  <si>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</si>
  <si>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</si>
  <si>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</si>
  <si>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</si>
  <si>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</si>
  <si>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</si>
  <si>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</si>
  <si>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</si>
  <si>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</si>
  <si>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</si>
  <si>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</si>
  <si>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</si>
  <si>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</si>
  <si>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</si>
  <si>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</si>
  <si>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</si>
  <si>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</si>
  <si>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</si>
  <si>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</si>
  <si>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</si>
  <si>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</si>
  <si>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</si>
  <si>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</si>
  <si>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</si>
  <si>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</si>
  <si>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</si>
  <si>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</si>
  <si>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</si>
  <si>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</si>
  <si>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</si>
  <si>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</si>
  <si>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</si>
  <si>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</si>
  <si>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</si>
  <si>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</si>
  <si>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</si>
  <si>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</si>
  <si>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</si>
  <si>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</si>
  <si>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</si>
  <si>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</si>
  <si>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</si>
  <si>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</si>
  <si>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</si>
  <si>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</si>
  <si>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</si>
  <si>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</si>
  <si>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</si>
  <si>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</si>
  <si>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</si>
  <si>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</si>
  <si>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</si>
  <si>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</si>
  <si>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</si>
  <si>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</si>
  <si>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</si>
  <si>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</si>
  <si>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</si>
  <si>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</si>
  <si>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</si>
  <si>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</si>
  <si>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</si>
  <si>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</si>
  <si>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</si>
  <si>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</si>
  <si>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</si>
  <si>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</si>
  <si>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</si>
  <si>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</si>
  <si>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</si>
  <si>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</si>
  <si>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</si>
  <si>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</si>
  <si>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</si>
  <si>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</si>
  <si>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</si>
  <si>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</si>
  <si>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</si>
  <si>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</si>
  <si>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</si>
  <si>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</si>
  <si>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</si>
  <si>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</si>
  <si>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</si>
  <si>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</si>
  <si>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</si>
  <si>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</si>
  <si>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</si>
  <si>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</si>
  <si>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</si>
  <si>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</si>
  <si>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</si>
  <si>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</si>
  <si>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</si>
  <si>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</si>
  <si>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</si>
  <si>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</si>
  <si>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</si>
  <si>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</si>
  <si>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</si>
  <si>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</si>
  <si>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</si>
  <si>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</si>
  <si>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</si>
  <si>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</si>
  <si>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</si>
  <si>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</si>
  <si>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</si>
  <si>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</si>
  <si>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</si>
  <si>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</si>
  <si>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</si>
  <si>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</si>
  <si>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</si>
  <si>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</si>
  <si>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</si>
  <si>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</si>
  <si>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</si>
  <si>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</si>
  <si>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</si>
  <si>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</si>
  <si>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</si>
  <si>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</si>
  <si>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</si>
  <si>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</si>
  <si>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</si>
  <si>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</si>
  <si>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</si>
  <si>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</si>
  <si>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</si>
  <si>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</si>
  <si>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</si>
  <si>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</si>
  <si>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</si>
  <si>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</si>
  <si>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</si>
  <si>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</si>
  <si>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</si>
  <si>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</si>
  <si>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</si>
  <si>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</si>
  <si>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</si>
  <si>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</si>
  <si>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</si>
  <si>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</si>
  <si>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</si>
  <si>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</si>
  <si>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</si>
  <si>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</si>
  <si>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</si>
  <si>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</si>
  <si>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</si>
  <si>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</si>
  <si>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</si>
  <si>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</si>
  <si>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</si>
  <si>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</si>
  <si>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</si>
  <si>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</si>
  <si>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</si>
  <si>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</si>
  <si>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</si>
  <si>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</si>
  <si>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</si>
  <si>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</si>
  <si>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</si>
  <si>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</si>
  <si>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</si>
  <si>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</si>
  <si>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</si>
  <si>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</si>
  <si>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</si>
  <si>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</si>
  <si>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</si>
  <si>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</si>
  <si>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</si>
  <si>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</si>
  <si>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</si>
  <si>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</si>
  <si>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</si>
  <si>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</si>
  <si>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</si>
  <si>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</si>
  <si>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</si>
  <si>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</si>
  <si>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</si>
  <si>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</si>
  <si>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</si>
  <si>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</si>
  <si>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</si>
  <si>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</si>
  <si>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</si>
  <si>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</si>
  <si>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</si>
  <si>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</si>
  <si>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</si>
  <si>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</si>
  <si>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</si>
  <si>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</si>
  <si>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</si>
  <si>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</si>
  <si>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</si>
  <si>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</si>
  <si>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</si>
  <si>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</si>
  <si>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</si>
  <si>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</si>
  <si>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</si>
  <si>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</si>
  <si>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</si>
  <si>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</si>
  <si>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</si>
  <si>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</si>
  <si>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</si>
  <si>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</si>
  <si>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</si>
  <si>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</si>
  <si>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</si>
  <si>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</si>
  <si>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</si>
  <si>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</si>
  <si>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</si>
  <si>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</si>
  <si>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</si>
  <si>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</si>
  <si>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</si>
  <si>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</si>
  <si>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</si>
  <si>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</si>
  <si>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</si>
  <si>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</si>
  <si>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</si>
  <si>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</si>
  <si>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</si>
  <si>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</si>
  <si>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</si>
  <si>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</si>
  <si>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</si>
  <si>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</si>
  <si>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</si>
  <si>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</si>
  <si>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</si>
  <si>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</si>
  <si>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</si>
  <si>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</si>
  <si>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</si>
  <si>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</si>
  <si>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</si>
  <si>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</si>
  <si>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</si>
  <si>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</si>
  <si>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</si>
  <si>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</si>
  <si>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</si>
  <si>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</si>
  <si>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</si>
  <si>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</si>
  <si>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</si>
  <si>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</si>
  <si>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</si>
  <si>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</si>
  <si>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</si>
  <si>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</si>
  <si>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</si>
  <si>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</si>
  <si>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</si>
  <si>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</si>
  <si>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</si>
  <si>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</si>
  <si>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</si>
  <si>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</si>
  <si>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</si>
  <si>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</si>
  <si>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</si>
  <si>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</si>
  <si>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</si>
  <si>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</si>
  <si>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</si>
  <si>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</si>
  <si>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</si>
  <si>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</si>
  <si>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</si>
  <si>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</si>
  <si>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</si>
  <si>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</si>
  <si>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</si>
  <si>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</si>
  <si>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</si>
  <si>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</si>
  <si>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</si>
  <si>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</si>
  <si>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</si>
  <si>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</si>
  <si>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</si>
  <si>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</si>
  <si>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</si>
  <si>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</si>
  <si>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</si>
  <si>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</si>
  <si>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</si>
  <si>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</si>
  <si>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</si>
  <si>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</si>
  <si>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</si>
  <si>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</si>
  <si>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</si>
  <si>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</si>
  <si>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</si>
  <si>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</si>
  <si>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</si>
  <si>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</si>
  <si>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</si>
  <si>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</si>
  <si>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</si>
  <si>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</si>
  <si>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</si>
  <si>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</si>
  <si>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</si>
  <si>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</si>
  <si>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</si>
  <si>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</si>
  <si>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</si>
  <si>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</si>
  <si>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</si>
  <si>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</si>
  <si>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</si>
  <si>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</si>
  <si>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</si>
  <si>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</si>
  <si>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</si>
  <si>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</si>
  <si>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</si>
  <si>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</si>
  <si>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</si>
  <si>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</si>
  <si>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</si>
  <si>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</si>
  <si>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</si>
  <si>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</si>
  <si>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</si>
  <si>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</si>
  <si>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</si>
  <si>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</si>
  <si>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</si>
  <si>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</si>
  <si>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</si>
  <si>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</si>
  <si>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</si>
  <si>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</si>
  <si>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</si>
  <si>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</si>
  <si>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</si>
  <si>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</si>
  <si>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</si>
  <si>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</si>
  <si>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</si>
  <si>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</si>
  <si>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</si>
  <si>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</si>
  <si>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</si>
  <si>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</si>
  <si>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</si>
  <si>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</si>
  <si>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</si>
  <si>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</si>
  <si>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</si>
  <si>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</si>
  <si>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</si>
  <si>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</si>
  <si>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</si>
  <si>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</si>
  <si>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</si>
  <si>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</si>
  <si>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</si>
  <si>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</si>
  <si>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</si>
  <si>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</si>
  <si>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</si>
  <si>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</si>
  <si>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</si>
  <si>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</si>
  <si>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</si>
  <si>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</si>
  <si>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</si>
  <si>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</si>
  <si>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</si>
  <si>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</si>
  <si>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</si>
  <si>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</si>
  <si>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</si>
  <si>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</si>
  <si>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</si>
  <si>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</si>
  <si>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</si>
  <si>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</si>
  <si>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</si>
  <si>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</si>
  <si>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</si>
  <si>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</si>
  <si>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</si>
  <si>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</si>
  <si>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</si>
  <si>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</si>
  <si>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</si>
  <si>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</si>
  <si>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</si>
  <si>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</si>
  <si>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</si>
  <si>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</si>
  <si>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</si>
  <si>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</si>
  <si>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</si>
  <si>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</si>
  <si>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</si>
  <si>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</si>
  <si>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</si>
  <si>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</si>
  <si>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</si>
  <si>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</si>
  <si>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</si>
  <si>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</si>
  <si>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</si>
  <si>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</si>
  <si>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</si>
  <si>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</si>
  <si>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</si>
  <si>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</si>
  <si>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</si>
  <si>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</si>
  <si>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</si>
  <si>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</si>
  <si>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</si>
  <si>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</si>
  <si>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</si>
  <si>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</si>
  <si>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</si>
  <si>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</si>
  <si>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</si>
  <si>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</si>
  <si>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</si>
  <si>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</si>
  <si>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</si>
  <si>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</si>
  <si>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</si>
  <si>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</si>
  <si>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</si>
  <si>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</si>
  <si>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</si>
  <si>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</si>
  <si>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</si>
  <si>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</si>
  <si>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</si>
  <si>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</si>
  <si>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</si>
  <si>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</si>
  <si>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</si>
  <si>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</si>
  <si>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</si>
  <si>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</si>
  <si>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</si>
  <si>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</si>
  <si>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</si>
  <si>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</si>
  <si>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</si>
  <si>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</si>
  <si>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</si>
  <si>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</si>
  <si>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</si>
  <si>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</si>
  <si>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</si>
  <si>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</si>
  <si>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</si>
  <si>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</si>
  <si>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</si>
  <si>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</si>
  <si>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</si>
  <si>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</si>
  <si>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</si>
  <si>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</si>
  <si>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</si>
  <si>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</si>
  <si>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</si>
  <si>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</si>
  <si>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</si>
  <si>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</si>
  <si>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</si>
  <si>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</si>
  <si>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</si>
  <si>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</si>
  <si>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</si>
  <si>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</si>
  <si>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</si>
  <si>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</si>
  <si>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</si>
  <si>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</si>
  <si>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</si>
  <si>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</si>
  <si>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</si>
  <si>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</si>
  <si>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</si>
  <si>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</si>
  <si>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</si>
  <si>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</si>
  <si>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</si>
  <si>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</si>
  <si>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</si>
  <si>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</si>
  <si>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</si>
  <si>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</si>
  <si>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</si>
  <si>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</si>
  <si>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</si>
  <si>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</si>
  <si>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</si>
  <si>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</si>
  <si>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</si>
  <si>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</si>
  <si>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</si>
  <si>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</si>
  <si>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</si>
  <si>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</si>
  <si>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</si>
  <si>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</si>
  <si>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</si>
  <si>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</si>
  <si>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</si>
  <si>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</si>
  <si>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</si>
  <si>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</si>
  <si>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</si>
  <si>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</si>
  <si>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</si>
  <si>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</si>
  <si>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</si>
  <si>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</si>
  <si>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</si>
  <si>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</si>
  <si>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</si>
  <si>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</si>
  <si>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</si>
  <si>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</si>
  <si>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</si>
  <si>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</si>
  <si>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</si>
  <si>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</si>
  <si>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</si>
  <si>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</si>
  <si>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</si>
  <si>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</si>
  <si>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</si>
  <si>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</si>
  <si>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</si>
  <si>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</si>
  <si>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</si>
  <si>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</si>
  <si>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</si>
  <si>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</si>
  <si>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</si>
  <si>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</si>
  <si>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</si>
  <si>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</si>
  <si>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</si>
  <si>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</si>
  <si>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</si>
  <si>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</si>
  <si>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</si>
  <si>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</si>
  <si>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</si>
  <si>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</si>
  <si>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</si>
  <si>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</si>
  <si>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</si>
  <si>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</si>
  <si>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</si>
  <si>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</si>
  <si>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</si>
  <si>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</si>
  <si>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</si>
  <si>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</si>
  <si>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</si>
  <si>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</si>
  <si>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</si>
  <si>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</si>
  <si>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</si>
  <si>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</si>
  <si>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</si>
  <si>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</si>
  <si>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</si>
  <si>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</si>
  <si>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</si>
  <si>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</si>
  <si>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</si>
  <si>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</si>
  <si>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</si>
  <si>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</si>
  <si>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</si>
  <si>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</si>
  <si>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</si>
  <si>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</si>
  <si>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</si>
  <si>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</si>
  <si>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</si>
  <si>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</si>
  <si>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</si>
  <si>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</si>
  <si>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</si>
  <si>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</si>
  <si>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</si>
  <si>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</si>
  <si>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</si>
  <si>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</si>
  <si>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</si>
  <si>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</si>
  <si>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</si>
  <si>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</si>
  <si>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</si>
  <si>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</si>
  <si>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</si>
  <si>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</si>
  <si>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</si>
  <si>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</si>
  <si>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</si>
  <si>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</si>
  <si>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</si>
  <si>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</si>
  <si>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</si>
  <si>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</si>
  <si>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</si>
  <si>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</si>
  <si>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</si>
  <si>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</si>
  <si>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</si>
  <si>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</si>
  <si>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</si>
  <si>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</si>
  <si>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</si>
  <si>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</si>
  <si>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</si>
  <si>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</si>
  <si>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</si>
  <si>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</si>
  <si>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</si>
  <si>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</si>
  <si>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</si>
  <si>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</si>
  <si>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</si>
  <si>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</si>
  <si>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</si>
  <si>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</si>
  <si>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</si>
  <si>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</si>
  <si>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</si>
  <si>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</si>
  <si>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</si>
  <si>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</si>
  <si>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</si>
  <si>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</si>
  <si>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</si>
  <si>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</si>
  <si>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</si>
  <si>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</si>
  <si>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</si>
  <si>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</si>
  <si>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</si>
  <si>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</si>
  <si>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</si>
  <si>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</si>
  <si>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</si>
  <si>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</si>
  <si>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</si>
  <si>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</si>
  <si>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</si>
  <si>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</si>
  <si>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</si>
  <si>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</si>
  <si>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</si>
  <si>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</si>
  <si>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</si>
  <si>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</si>
  <si>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</si>
  <si>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</si>
  <si>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</si>
  <si>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</si>
  <si>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</si>
  <si>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</si>
  <si>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</si>
  <si>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</si>
  <si>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</si>
  <si>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</si>
  <si>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</si>
  <si>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</si>
  <si>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</si>
  <si>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</si>
  <si>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</si>
  <si>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</si>
  <si>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</si>
  <si>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</si>
  <si>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</si>
  <si>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</si>
  <si>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</si>
  <si>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</si>
  <si>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</si>
  <si>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</si>
  <si>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</si>
  <si>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</si>
  <si>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</si>
  <si>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</si>
  <si>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</si>
  <si>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</si>
  <si>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</si>
  <si>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</si>
  <si>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</si>
  <si>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</si>
  <si>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</si>
  <si>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</si>
  <si>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</si>
  <si>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</si>
  <si>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</si>
  <si>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</si>
  <si>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</si>
  <si>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</si>
  <si>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</si>
  <si>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</si>
  <si>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</si>
  <si>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</si>
  <si>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</si>
  <si>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</si>
  <si>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</si>
  <si>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</si>
  <si>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</si>
  <si>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</si>
  <si>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</si>
  <si>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</si>
  <si>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</si>
  <si>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</si>
  <si>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</si>
  <si>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</si>
  <si>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</si>
  <si>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</si>
  <si>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</si>
  <si>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</si>
  <si>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</si>
  <si>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</si>
  <si>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</si>
  <si>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</si>
  <si>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</si>
  <si>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</si>
  <si>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</si>
  <si>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</si>
  <si>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</si>
  <si>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</si>
  <si>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</si>
  <si>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</si>
  <si>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</si>
  <si>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</si>
  <si>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</si>
  <si>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</si>
  <si>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</si>
  <si>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</si>
  <si>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</si>
  <si>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</si>
  <si>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</si>
  <si>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</si>
  <si>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</si>
  <si>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</si>
  <si>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</si>
  <si>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</si>
  <si>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</si>
  <si>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</si>
  <si>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</si>
  <si>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</si>
  <si>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</si>
  <si>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</si>
  <si>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</si>
  <si>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</si>
  <si>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</si>
  <si>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</si>
  <si>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</si>
  <si>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</si>
  <si>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</si>
  <si>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</si>
  <si>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</si>
  <si>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</si>
  <si>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</si>
  <si>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</si>
  <si>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</si>
  <si>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</si>
  <si>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</si>
  <si>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</si>
  <si>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</si>
  <si>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</si>
  <si>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</si>
  <si>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</si>
  <si>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</si>
  <si>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</si>
  <si>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</si>
  <si>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</si>
  <si>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</si>
  <si>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</si>
  <si>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</si>
  <si>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</si>
  <si>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</si>
  <si>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</si>
  <si>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</si>
  <si>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</si>
  <si>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</si>
  <si>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</si>
  <si>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</si>
  <si>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</si>
  <si>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</si>
  <si>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</si>
  <si>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</si>
  <si>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</si>
  <si>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</si>
  <si>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</si>
  <si>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</si>
  <si>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</si>
  <si>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</si>
  <si>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</si>
  <si>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</si>
  <si>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</si>
  <si>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</si>
  <si>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</si>
  <si>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</si>
  <si>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</si>
  <si>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</si>
  <si>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</si>
  <si>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</si>
  <si>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</si>
  <si>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</si>
  <si>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</si>
  <si>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</si>
  <si>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</si>
  <si>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</si>
  <si>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</si>
  <si>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</si>
  <si>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</si>
  <si>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</si>
  <si>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</si>
  <si>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</si>
  <si>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</si>
  <si>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</si>
  <si>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</si>
  <si>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</si>
  <si>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</si>
  <si>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</si>
  <si>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</si>
  <si>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</si>
  <si>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</si>
  <si>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</si>
  <si>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</si>
  <si>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</si>
  <si>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</si>
  <si>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</si>
  <si>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</si>
  <si>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</si>
  <si>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</si>
  <si>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</si>
  <si>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</si>
  <si>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</si>
  <si>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</si>
  <si>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</si>
  <si>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</si>
  <si>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</si>
  <si>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</si>
  <si>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</si>
  <si>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</si>
  <si>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</si>
  <si>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</si>
  <si>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</si>
  <si>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</si>
  <si>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</si>
  <si>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</si>
  <si>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</si>
  <si>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</si>
  <si>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</si>
  <si>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</si>
  <si>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</si>
  <si>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</si>
  <si>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</si>
  <si>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</si>
  <si>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</si>
  <si>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</si>
  <si>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</si>
  <si>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</si>
  <si>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</si>
  <si>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</si>
  <si>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</si>
  <si>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</si>
  <si>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</si>
  <si>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</si>
  <si>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</si>
  <si>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</si>
  <si>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</si>
  <si>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</si>
  <si>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</si>
  <si>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</si>
  <si>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</si>
  <si>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</si>
  <si>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</si>
  <si>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</si>
  <si>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</si>
  <si>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</si>
  <si>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</si>
  <si>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</si>
  <si>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</si>
  <si>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</si>
  <si>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</si>
  <si>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</si>
  <si>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</si>
  <si>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</si>
  <si>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</si>
  <si>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</si>
  <si>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</si>
  <si>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</si>
  <si>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</si>
  <si>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</si>
  <si>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</si>
  <si>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</si>
  <si>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</si>
  <si>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</si>
  <si>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</si>
  <si>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</si>
  <si>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</si>
  <si>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</si>
  <si>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</si>
  <si>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</si>
  <si>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</si>
  <si>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</si>
  <si>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</si>
  <si>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</si>
  <si>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</si>
  <si>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</si>
  <si>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</si>
  <si>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</si>
  <si>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</si>
  <si>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</si>
  <si>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</si>
  <si>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</si>
  <si>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</si>
  <si>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</si>
  <si>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</si>
  <si>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</si>
  <si>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</si>
  <si>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</si>
  <si>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</si>
  <si>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</si>
  <si>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</si>
  <si>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</si>
  <si>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</si>
  <si>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</si>
  <si>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</si>
  <si>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</si>
  <si>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</si>
  <si>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</si>
  <si>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</si>
  <si>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</si>
  <si>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</si>
  <si>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</si>
  <si>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</si>
  <si>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</si>
  <si>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</si>
  <si>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</si>
  <si>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</si>
  <si>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</si>
  <si>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</si>
  <si>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</si>
  <si>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</si>
  <si>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</si>
  <si>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</si>
  <si>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</si>
  <si>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</si>
  <si>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</si>
  <si>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</si>
  <si>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</si>
  <si>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</si>
  <si>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</si>
  <si>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</si>
  <si>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</si>
  <si>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</si>
  <si>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</si>
  <si>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</si>
  <si>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</si>
  <si>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</si>
  <si>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</si>
  <si>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</si>
  <si>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</si>
  <si>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</si>
  <si>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</si>
  <si>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</si>
  <si>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</si>
  <si>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</si>
  <si>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</si>
  <si>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</si>
  <si>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</si>
  <si>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</si>
  <si>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</si>
  <si>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</si>
  <si>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</si>
  <si>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</si>
  <si>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</si>
  <si>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</si>
  <si>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</si>
  <si>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</si>
  <si>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</si>
  <si>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</si>
  <si>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</si>
  <si>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</si>
  <si>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</si>
  <si>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</si>
  <si>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</si>
  <si>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</si>
  <si>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</si>
  <si>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</si>
  <si>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</si>
  <si>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</si>
  <si>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</si>
  <si>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</si>
  <si>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</si>
  <si>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</si>
  <si>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</si>
  <si>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</si>
  <si>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</si>
  <si>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</si>
  <si>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</si>
  <si>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</si>
  <si>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</si>
  <si>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</si>
  <si>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</si>
  <si>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</si>
  <si>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</si>
  <si>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</si>
  <si>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</si>
  <si>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</si>
  <si>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</si>
  <si>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</si>
  <si>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</si>
  <si>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</si>
  <si>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</si>
  <si>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</si>
  <si>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</si>
  <si>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</si>
  <si>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</si>
  <si>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</si>
  <si>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</si>
  <si>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</si>
  <si>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</si>
  <si>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</si>
  <si>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</si>
  <si>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</si>
  <si>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</si>
  <si>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</si>
  <si>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</si>
  <si>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</si>
  <si>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</si>
  <si>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</si>
  <si>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</si>
  <si>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</si>
  <si>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</si>
  <si>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</si>
  <si>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</si>
  <si>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</si>
  <si>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</si>
  <si>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</si>
  <si>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</si>
  <si>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</si>
  <si>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</si>
  <si>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</si>
  <si>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</si>
  <si>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</si>
  <si>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</si>
  <si>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</si>
  <si>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</si>
  <si>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</si>
  <si>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</si>
  <si>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</si>
  <si>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</si>
  <si>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</si>
  <si>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</si>
  <si>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</si>
  <si>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</si>
  <si>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</si>
  <si>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</si>
  <si>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</si>
  <si>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</si>
  <si>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</si>
  <si>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</si>
  <si>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</si>
  <si>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</si>
  <si>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</si>
  <si>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</si>
  <si>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</si>
  <si>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</si>
  <si>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</si>
  <si>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</si>
  <si>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</si>
  <si>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</si>
  <si>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</si>
  <si>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</si>
  <si>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</si>
  <si>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</si>
  <si>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</si>
  <si>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</si>
  <si>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</si>
  <si>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</si>
  <si>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</si>
  <si>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</si>
  <si>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</si>
  <si>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</si>
  <si>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</si>
  <si>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</si>
  <si>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</si>
  <si>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</si>
  <si>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</si>
  <si>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</si>
  <si>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</si>
  <si>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</si>
  <si>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</si>
  <si>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</si>
  <si>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</si>
  <si>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</si>
  <si>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</si>
  <si>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</si>
  <si>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</si>
  <si>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</si>
  <si>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</si>
  <si>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</si>
  <si>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</si>
  <si>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</si>
  <si>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</si>
  <si>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</si>
  <si>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</si>
  <si>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</si>
  <si>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</si>
  <si>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</si>
  <si>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</si>
  <si>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</si>
  <si>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</si>
  <si>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</si>
  <si>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</si>
  <si>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</si>
  <si>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</si>
  <si>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</si>
  <si>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</si>
  <si>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</si>
  <si>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</si>
  <si>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</si>
  <si>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</si>
  <si>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</si>
  <si>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</si>
  <si>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</si>
  <si>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</si>
  <si>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</si>
  <si>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</si>
  <si>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</si>
  <si>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</si>
  <si>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</si>
  <si>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</si>
  <si>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</si>
  <si>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</si>
  <si>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</si>
  <si>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</si>
  <si>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</si>
  <si>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</si>
  <si>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</si>
  <si>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</si>
  <si>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</si>
  <si>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</si>
  <si>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</si>
  <si>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</si>
  <si>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</si>
  <si>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</si>
  <si>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</si>
  <si>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</si>
  <si>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</si>
  <si>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</si>
  <si>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</si>
  <si>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</si>
  <si>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</si>
  <si>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</si>
  <si>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</si>
  <si>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</si>
  <si>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</si>
  <si>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</si>
  <si>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</si>
  <si>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</si>
  <si>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</si>
  <si>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</si>
  <si>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</si>
  <si>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</si>
  <si>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</si>
  <si>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</si>
  <si>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</si>
  <si>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</si>
  <si>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</si>
  <si>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</si>
  <si>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</si>
  <si>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</si>
  <si>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</si>
  <si>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</si>
  <si>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</si>
  <si>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</si>
  <si>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</si>
  <si>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</si>
  <si>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</si>
  <si>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</si>
  <si>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</si>
  <si>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</si>
  <si>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</si>
  <si>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</si>
  <si>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</si>
  <si>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</si>
  <si>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</si>
  <si>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</si>
  <si>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</si>
  <si>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</si>
  <si>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</si>
  <si>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</si>
  <si>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</si>
  <si>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</si>
  <si>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</si>
  <si>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</si>
  <si>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</si>
  <si>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</si>
  <si>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</si>
  <si>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</si>
  <si>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</si>
  <si>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</si>
  <si>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</si>
  <si>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</si>
  <si>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</si>
  <si>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</si>
  <si>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</si>
  <si>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</si>
  <si>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</si>
  <si>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</si>
  <si>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</si>
  <si>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</si>
  <si>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</si>
  <si>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</si>
  <si>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</si>
  <si>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</si>
  <si>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</si>
  <si>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</si>
  <si>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</si>
  <si>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</si>
  <si>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</si>
  <si>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</si>
  <si>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</si>
  <si>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</si>
  <si>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</si>
  <si>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</si>
  <si>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</si>
  <si>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</si>
  <si>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</si>
  <si>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</si>
  <si>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</si>
  <si>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</si>
  <si>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</si>
  <si>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</si>
  <si>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</si>
  <si>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</si>
  <si>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</si>
  <si>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</si>
  <si>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</si>
  <si>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</si>
  <si>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</si>
  <si>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</si>
  <si>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</si>
  <si>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</si>
  <si>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</si>
  <si>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</si>
  <si>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</si>
  <si>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</si>
  <si>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</si>
  <si>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</si>
  <si>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</si>
  <si>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</si>
  <si>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</si>
  <si>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</si>
  <si>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</si>
  <si>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</si>
  <si>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</si>
  <si>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</si>
  <si>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</si>
  <si>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</si>
  <si>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</si>
  <si>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</si>
  <si>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</si>
  <si>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</si>
  <si>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</si>
  <si>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</si>
  <si>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</si>
  <si>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</si>
  <si>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</si>
  <si>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</si>
  <si>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</si>
  <si>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</si>
  <si>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</si>
  <si>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</si>
  <si>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</si>
  <si>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</si>
  <si>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</si>
  <si>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</si>
  <si>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</si>
  <si>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</si>
  <si>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</si>
  <si>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</si>
  <si>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</si>
  <si>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</si>
  <si>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</si>
  <si>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</si>
  <si>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</si>
  <si>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</si>
  <si>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</si>
  <si>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</si>
  <si>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</si>
  <si>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</si>
  <si>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</si>
  <si>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</si>
  <si>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</si>
  <si>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</si>
  <si>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</si>
  <si>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</si>
  <si>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</si>
  <si>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</si>
  <si>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</si>
  <si>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</si>
  <si>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</si>
  <si>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</si>
  <si>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</si>
  <si>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</si>
  <si>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</si>
  <si>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</si>
  <si>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</si>
  <si>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</si>
  <si>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</si>
  <si>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</si>
  <si>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</si>
  <si>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</si>
  <si>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</si>
  <si>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</si>
  <si>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</si>
  <si>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</si>
  <si>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</si>
  <si>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</si>
  <si>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</si>
  <si>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</si>
  <si>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</si>
  <si>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</si>
  <si>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</si>
  <si>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</si>
  <si>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</si>
  <si>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</si>
  <si>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</si>
  <si>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</si>
  <si>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</si>
  <si>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</si>
  <si>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</si>
  <si>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</si>
  <si>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</si>
  <si>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</si>
  <si>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</si>
  <si>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</si>
  <si>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</si>
  <si>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</si>
  <si>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</si>
  <si>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</si>
  <si>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</si>
  <si>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</si>
  <si>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</si>
  <si>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</si>
  <si>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</si>
  <si>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</si>
  <si>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</si>
  <si>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</si>
  <si>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</si>
  <si>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</si>
  <si>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</si>
  <si>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</si>
  <si>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</si>
  <si>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</si>
  <si>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</si>
  <si>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</si>
  <si>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</si>
  <si>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</si>
  <si>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</si>
  <si>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</si>
  <si>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</si>
  <si>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</si>
  <si>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</si>
  <si>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</si>
  <si>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</si>
  <si>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</si>
  <si>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</si>
  <si>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</si>
  <si>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</si>
  <si>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</si>
  <si>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</si>
  <si>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</si>
  <si>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</si>
  <si>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</si>
  <si>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</si>
  <si>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</si>
  <si>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</si>
  <si>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</si>
  <si>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</si>
  <si>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</si>
  <si>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</si>
  <si>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</si>
  <si>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</si>
  <si>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</si>
  <si>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</si>
  <si>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</si>
  <si>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</si>
  <si>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</si>
  <si>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</si>
  <si>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</si>
  <si>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</si>
  <si>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</si>
  <si>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</si>
  <si>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</si>
  <si>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</si>
  <si>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</si>
  <si>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</si>
  <si>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</si>
  <si>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</si>
  <si>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</si>
  <si>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</si>
  <si>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</si>
  <si>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</si>
  <si>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</si>
  <si>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</si>
  <si>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</si>
  <si>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</si>
  <si>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</si>
  <si>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</si>
  <si>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</si>
  <si>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</si>
  <si>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</si>
  <si>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</si>
  <si>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</si>
  <si>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</si>
  <si>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</si>
  <si>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</si>
  <si>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</si>
  <si>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</si>
  <si>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</si>
  <si>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</si>
  <si>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</si>
  <si>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</si>
  <si>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</si>
  <si>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</si>
  <si>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</si>
  <si>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</si>
  <si>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</si>
  <si>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</si>
  <si>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</si>
  <si>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</si>
  <si>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</si>
  <si>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</si>
  <si>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</si>
  <si>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</si>
  <si>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</si>
  <si>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</si>
  <si>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</si>
  <si>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</si>
  <si>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</si>
  <si>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</si>
  <si>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</si>
  <si>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</si>
  <si>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</si>
  <si>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</si>
  <si>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</si>
  <si>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</si>
  <si>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</si>
  <si>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</si>
  <si>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</si>
  <si>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</si>
  <si>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</si>
  <si>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</si>
  <si>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</si>
  <si>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</si>
  <si>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</si>
  <si>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</si>
  <si>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</si>
  <si>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</si>
  <si>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</si>
  <si>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</si>
  <si>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</si>
  <si>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</si>
  <si>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</si>
  <si>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</si>
  <si>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</si>
  <si>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</si>
  <si>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</si>
  <si>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</si>
  <si>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</si>
  <si>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</si>
  <si>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</si>
  <si>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</si>
  <si>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</si>
  <si>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</si>
  <si>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</si>
  <si>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</si>
  <si>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</si>
  <si>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</si>
  <si>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</si>
  <si>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</si>
  <si>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</si>
  <si>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</si>
  <si>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</si>
  <si>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</si>
  <si>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</si>
  <si>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</si>
  <si>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</si>
  <si>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</si>
  <si>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</si>
  <si>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</si>
  <si>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</si>
  <si>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</si>
  <si>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</si>
  <si>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</si>
  <si>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</si>
  <si>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</si>
  <si>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</si>
  <si>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</si>
  <si>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</si>
  <si>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</si>
  <si>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</si>
  <si>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</si>
  <si>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</si>
  <si>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</si>
  <si>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</si>
  <si>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</si>
  <si>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</si>
  <si>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</si>
  <si>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</si>
  <si>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</si>
  <si>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</si>
  <si>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</si>
  <si>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</si>
  <si>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</si>
  <si>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</si>
  <si>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</si>
  <si>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</si>
  <si>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</si>
  <si>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</si>
  <si>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</si>
  <si>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</si>
  <si>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</si>
  <si>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</si>
  <si>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</si>
  <si>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</si>
  <si>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</si>
  <si>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</si>
  <si>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</si>
  <si>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</si>
  <si>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</si>
  <si>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</si>
  <si>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</si>
  <si>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</si>
  <si>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</si>
  <si>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</si>
  <si>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</si>
  <si>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</si>
  <si>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</si>
  <si>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</si>
  <si>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</si>
  <si>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</si>
  <si>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</si>
  <si>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</si>
  <si>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</si>
  <si>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</si>
  <si>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</si>
  <si>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</si>
  <si>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</si>
  <si>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</si>
  <si>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</si>
  <si>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</si>
  <si>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</si>
  <si>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</si>
  <si>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</si>
  <si>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</si>
  <si>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</si>
  <si>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</si>
  <si>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</si>
  <si>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</si>
  <si>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</si>
  <si>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</si>
  <si>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</si>
  <si>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</si>
  <si>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</si>
  <si>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</si>
  <si>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</si>
  <si>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</si>
  <si>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</si>
  <si>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</si>
  <si>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</si>
  <si>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</si>
  <si>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</si>
  <si>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</si>
  <si>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</si>
  <si>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</si>
  <si>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</si>
  <si>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</si>
  <si>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</si>
  <si>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</si>
  <si>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</si>
  <si>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</si>
  <si>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</si>
  <si>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</si>
  <si>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</si>
  <si>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</si>
  <si>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</si>
  <si>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</si>
  <si>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</si>
  <si>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</si>
  <si>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</si>
  <si>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</si>
  <si>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</si>
  <si>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</si>
  <si>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</si>
  <si>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</si>
  <si>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</si>
  <si>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</si>
  <si>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</si>
  <si>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</si>
  <si>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</si>
  <si>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</si>
  <si>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</si>
  <si>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</si>
  <si>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</si>
  <si>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</si>
  <si>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</si>
  <si>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</si>
  <si>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</si>
  <si>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</si>
  <si>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</si>
  <si>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</si>
  <si>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</si>
  <si>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</si>
  <si>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</si>
  <si>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</si>
  <si>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</si>
  <si>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</si>
  <si>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</si>
  <si>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</si>
  <si>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</si>
  <si>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</si>
  <si>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</si>
  <si>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</si>
  <si>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</si>
  <si>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</si>
  <si>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</si>
  <si>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</si>
  <si>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</si>
  <si>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</si>
  <si>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</si>
  <si>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</si>
  <si>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</si>
  <si>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</si>
  <si>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</si>
  <si>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</si>
  <si>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</si>
  <si>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</si>
  <si>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</si>
  <si>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</si>
  <si>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</si>
  <si>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</si>
  <si>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</si>
  <si>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</si>
  <si>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</si>
  <si>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</si>
  <si>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</si>
  <si>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</si>
  <si>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</si>
  <si>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</si>
  <si>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</si>
  <si>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</si>
  <si>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</si>
  <si>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</si>
  <si>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</si>
  <si>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</si>
  <si>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</si>
  <si>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</si>
  <si>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</si>
  <si>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</si>
  <si>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</si>
  <si>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</si>
  <si>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</si>
  <si>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</si>
  <si>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</si>
  <si>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</si>
  <si>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</si>
  <si>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</si>
  <si>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</si>
  <si>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</si>
  <si>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</si>
  <si>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</si>
  <si>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</si>
  <si>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</si>
  <si>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</si>
  <si>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</si>
  <si>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</si>
  <si>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</si>
  <si>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</si>
  <si>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</si>
  <si>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</si>
  <si>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</si>
  <si>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</si>
  <si>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</si>
  <si>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</si>
  <si>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</si>
  <si>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</si>
  <si>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</si>
  <si>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</si>
  <si>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</si>
  <si>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</si>
  <si>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</si>
  <si>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</si>
  <si>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</si>
  <si>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</si>
  <si>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</si>
  <si>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</si>
  <si>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</si>
  <si>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</si>
  <si>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</si>
  <si>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</si>
  <si>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</si>
  <si>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</si>
  <si>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</si>
  <si>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</si>
  <si>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</si>
  <si>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</si>
  <si>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</si>
  <si>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</si>
  <si>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</si>
  <si>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</si>
  <si>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</si>
  <si>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</si>
  <si>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</si>
  <si>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</si>
  <si>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</si>
  <si>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</si>
  <si>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</si>
  <si>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</si>
  <si>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</si>
  <si>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</si>
  <si>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</si>
  <si>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</si>
  <si>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</si>
  <si>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</si>
  <si>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</si>
  <si>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</si>
  <si>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</si>
  <si>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</si>
  <si>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</si>
  <si>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</si>
  <si>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</si>
  <si>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</si>
  <si>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</si>
  <si>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</si>
  <si>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</si>
  <si>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</si>
  <si>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</si>
  <si>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</si>
  <si>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</si>
  <si>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</si>
  <si>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</si>
  <si>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</si>
  <si>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</si>
  <si>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</si>
  <si>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</si>
  <si>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</si>
  <si>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</si>
  <si>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</si>
  <si>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</si>
  <si>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</si>
  <si>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</si>
  <si>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</si>
  <si>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</si>
  <si>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</si>
  <si>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</si>
  <si>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</si>
  <si>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</si>
  <si>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</si>
  <si>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</si>
  <si>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</si>
  <si>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</si>
  <si>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</si>
  <si>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</si>
  <si>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</si>
  <si>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</si>
  <si>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</si>
  <si>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</si>
  <si>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</si>
  <si>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</si>
  <si>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</si>
  <si>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</si>
  <si>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</si>
  <si>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</si>
  <si>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</si>
  <si>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</si>
  <si>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</si>
  <si>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</si>
  <si>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</si>
  <si>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</si>
  <si>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</si>
  <si>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</si>
  <si>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</si>
  <si>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</si>
  <si>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</si>
  <si>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</si>
  <si>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</si>
  <si>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</si>
  <si>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</si>
  <si>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</si>
  <si>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</si>
  <si>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</si>
  <si>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</si>
  <si>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</si>
  <si>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</si>
  <si>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</si>
  <si>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</si>
  <si>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</si>
  <si>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</si>
  <si>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</si>
  <si>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</si>
  <si>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</si>
  <si>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</si>
  <si>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</si>
  <si>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</si>
  <si>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</si>
  <si>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</si>
  <si>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</si>
  <si>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</si>
  <si>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</si>
  <si>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</si>
  <si>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</si>
  <si>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</si>
  <si>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</si>
  <si>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</si>
  <si>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</si>
  <si>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</si>
  <si>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</si>
  <si>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</si>
  <si>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</si>
  <si>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</si>
  <si>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</si>
  <si>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</si>
  <si>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</si>
  <si>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</si>
  <si>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</si>
  <si>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</si>
  <si>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</si>
  <si>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</si>
  <si>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</si>
  <si>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</si>
  <si>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</si>
  <si>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</si>
  <si>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</si>
  <si>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</si>
  <si>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</si>
  <si>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</si>
  <si>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</si>
  <si>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</si>
  <si>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</si>
  <si>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</si>
  <si>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</si>
  <si>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</si>
  <si>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</si>
  <si>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</si>
  <si>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</si>
  <si>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</si>
  <si>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</si>
  <si>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</si>
  <si>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</si>
  <si>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</si>
  <si>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</si>
  <si>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</si>
  <si>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</si>
  <si>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</si>
  <si>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</si>
  <si>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</si>
  <si>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</si>
  <si>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</si>
  <si>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</si>
  <si>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</si>
  <si>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</si>
  <si>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</si>
  <si>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</si>
  <si>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</si>
  <si>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</si>
  <si>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</si>
  <si>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</si>
  <si>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</si>
  <si>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</si>
  <si>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</si>
  <si>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</si>
  <si>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</si>
  <si>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</si>
  <si>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</si>
  <si>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</si>
  <si>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</si>
  <si>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</si>
  <si>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</si>
  <si>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</si>
  <si>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</si>
  <si>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</si>
  <si>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</si>
  <si>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</si>
  <si>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</si>
  <si>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</si>
  <si>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</si>
  <si>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</si>
  <si>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</si>
  <si>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</si>
  <si>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</si>
  <si>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</si>
  <si>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</si>
  <si>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</si>
  <si>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</si>
  <si>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</si>
  <si>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</si>
  <si>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</si>
  <si>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</si>
  <si>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</si>
  <si>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</si>
  <si>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</si>
  <si>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</si>
  <si>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</si>
  <si>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</si>
  <si>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</si>
  <si>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</si>
  <si>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</si>
  <si>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</si>
  <si>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</si>
  <si>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</si>
  <si>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</si>
  <si>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</si>
  <si>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</si>
  <si>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</si>
  <si>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</si>
  <si>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</si>
  <si>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</si>
  <si>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</si>
  <si>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</si>
  <si>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</si>
  <si>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</si>
  <si>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</si>
  <si>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</si>
  <si>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</si>
  <si>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</si>
  <si>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</si>
  <si>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</si>
  <si>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</si>
  <si>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</si>
  <si>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</si>
  <si>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</si>
  <si>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</si>
  <si>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</si>
  <si>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</si>
  <si>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</si>
  <si>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</si>
  <si>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</si>
  <si>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</si>
  <si>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</si>
  <si>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</si>
  <si>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</si>
  <si>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</si>
  <si>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</si>
  <si>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</si>
  <si>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</si>
  <si>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</si>
  <si>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</si>
  <si>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</si>
  <si>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</si>
  <si>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</si>
  <si>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</si>
  <si>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</si>
  <si>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</si>
  <si>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</si>
  <si>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</si>
  <si>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</si>
  <si>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</si>
  <si>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</si>
  <si>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</si>
  <si>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</si>
  <si>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</si>
  <si>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</si>
  <si>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</si>
  <si>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</si>
  <si>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</si>
  <si>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</si>
  <si>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</si>
  <si>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</si>
  <si>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</si>
  <si>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</si>
  <si>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</si>
  <si>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</si>
  <si>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</si>
  <si>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</si>
  <si>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</si>
  <si>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</si>
  <si>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</si>
  <si>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</si>
  <si>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</si>
  <si>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</si>
  <si>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</si>
  <si>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</si>
  <si>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</si>
  <si>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</si>
  <si>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</si>
  <si>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</si>
  <si>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</si>
  <si>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</si>
  <si>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</si>
  <si>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</si>
  <si>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</si>
  <si>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</si>
  <si>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</si>
  <si>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</si>
  <si>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</si>
  <si>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</si>
  <si>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</si>
  <si>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</si>
  <si>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</si>
  <si>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</si>
  <si>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</si>
  <si>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</si>
  <si>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</si>
  <si>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</si>
  <si>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</si>
  <si>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</si>
  <si>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</si>
  <si>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</si>
  <si>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</si>
  <si>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</si>
  <si>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</si>
  <si>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</si>
  <si>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</si>
  <si>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</si>
  <si>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</si>
  <si>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</si>
  <si>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</si>
  <si>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</si>
  <si>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</si>
  <si>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</si>
  <si>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</si>
  <si>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</si>
  <si>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</si>
  <si>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</si>
  <si>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</si>
  <si>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</si>
  <si>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</si>
  <si>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</si>
  <si>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</si>
  <si>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</si>
  <si>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</si>
  <si>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</si>
  <si>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</si>
  <si>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</si>
  <si>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</si>
  <si>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</si>
  <si>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</si>
  <si>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</si>
  <si>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</si>
  <si>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</si>
  <si>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</si>
  <si>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</si>
  <si>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</si>
  <si>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</si>
  <si>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</si>
  <si>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</si>
  <si>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</si>
  <si>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</si>
  <si>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</si>
  <si>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</si>
  <si>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</si>
  <si>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</si>
  <si>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</si>
  <si>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</si>
  <si>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</si>
  <si>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</si>
  <si>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</si>
  <si>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</si>
  <si>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</si>
  <si>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</si>
  <si>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</si>
  <si>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</si>
  <si>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</si>
  <si>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</si>
  <si>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</si>
  <si>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</si>
  <si>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</si>
  <si>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</si>
  <si>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</si>
  <si>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</si>
  <si>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</si>
  <si>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</si>
  <si>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</si>
  <si>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</si>
  <si>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</si>
  <si>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</si>
  <si>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</si>
  <si>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</si>
  <si>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</si>
  <si>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</si>
  <si>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</si>
  <si>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</si>
  <si>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</si>
  <si>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</si>
  <si>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</si>
  <si>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</si>
  <si>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</si>
  <si>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</si>
  <si>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</si>
  <si>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</si>
  <si>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</si>
  <si>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</si>
  <si>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</si>
  <si>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</si>
  <si>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</si>
  <si>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</si>
  <si>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</si>
  <si>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</si>
  <si>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</si>
  <si>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</si>
  <si>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</si>
  <si>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</si>
  <si>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</si>
  <si>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</si>
  <si>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</si>
  <si>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</si>
  <si>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</si>
  <si>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</si>
  <si>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</si>
  <si>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</si>
  <si>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</si>
  <si>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</si>
  <si>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</si>
  <si>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</si>
  <si>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</si>
  <si>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</si>
  <si>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</si>
  <si>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</si>
  <si>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</si>
  <si>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</si>
  <si>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</si>
  <si>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</si>
  <si>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</si>
  <si>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</si>
  <si>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</si>
  <si>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</si>
  <si>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</si>
  <si>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</si>
  <si>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</si>
  <si>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</si>
  <si>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</si>
  <si>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</si>
  <si>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</si>
  <si>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</si>
  <si>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</si>
  <si>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</si>
  <si>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</si>
  <si>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</si>
  <si>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</si>
  <si>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</si>
  <si>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</si>
  <si>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</si>
  <si>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</si>
  <si>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</si>
  <si>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</si>
  <si>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</si>
  <si>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</si>
  <si>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</si>
  <si>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</si>
  <si>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</si>
  <si>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</si>
  <si>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</si>
  <si>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</si>
  <si>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</si>
  <si>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</si>
  <si>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</si>
  <si>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</si>
  <si>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</si>
  <si>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</si>
  <si>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</si>
  <si>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</si>
  <si>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</si>
  <si>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</si>
  <si>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</si>
  <si>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</si>
  <si>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</si>
  <si>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</si>
  <si>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</si>
  <si>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</si>
  <si>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</si>
  <si>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</si>
  <si>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</si>
  <si>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</si>
  <si>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</si>
  <si>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</si>
  <si>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</si>
  <si>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</si>
  <si>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</si>
  <si>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</si>
  <si>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</si>
  <si>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</si>
  <si>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</si>
  <si>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</si>
  <si>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</si>
  <si>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</si>
  <si>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</si>
  <si>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</si>
  <si>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</si>
  <si>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</si>
  <si>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</si>
  <si>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</si>
  <si>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</si>
  <si>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</si>
  <si>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</si>
  <si>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</si>
  <si>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</si>
  <si>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</si>
  <si>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</si>
  <si>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</si>
  <si>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</si>
  <si>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</si>
  <si>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</si>
  <si>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</si>
  <si>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</si>
  <si>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</si>
  <si>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</si>
  <si>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</si>
  <si>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</si>
  <si>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</si>
  <si>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</si>
  <si>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</si>
  <si>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</si>
  <si>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</si>
  <si>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</si>
  <si>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</si>
  <si>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</si>
  <si>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</si>
  <si>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</si>
  <si>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</si>
  <si>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</si>
  <si>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</si>
  <si>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</si>
  <si>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</si>
  <si>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</si>
  <si>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</si>
  <si>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</si>
  <si>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</si>
  <si>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</si>
  <si>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</si>
  <si>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</si>
  <si>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</si>
  <si>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</si>
  <si>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</si>
  <si>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</si>
  <si>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</si>
  <si>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</si>
  <si>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</si>
  <si>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</si>
  <si>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</si>
  <si>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</si>
  <si>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</si>
  <si>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</si>
  <si>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</si>
  <si>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</si>
  <si>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</si>
  <si>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</si>
  <si>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</si>
  <si>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</si>
  <si>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</si>
  <si>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</si>
  <si>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</si>
  <si>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</si>
  <si>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</si>
  <si>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</si>
  <si>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</si>
  <si>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</si>
  <si>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</si>
  <si>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</si>
  <si>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</si>
  <si>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</si>
  <si>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</si>
  <si>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</si>
  <si>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</si>
  <si>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</si>
  <si>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</si>
  <si>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</si>
  <si>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</si>
  <si>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</si>
  <si>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</si>
  <si>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</si>
  <si>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</si>
  <si>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</si>
  <si>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</si>
  <si>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</si>
  <si>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</si>
  <si>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</si>
  <si>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</si>
  <si>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</si>
  <si>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</si>
  <si>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</si>
  <si>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</si>
  <si>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</si>
  <si>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</si>
  <si>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</si>
  <si>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</si>
  <si>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</si>
  <si>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</si>
  <si>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</si>
  <si>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</si>
  <si>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</si>
  <si>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</si>
  <si>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</si>
  <si>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</si>
  <si>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</si>
  <si>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</si>
  <si>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</si>
  <si>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</si>
  <si>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</si>
  <si>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</si>
  <si>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</si>
  <si>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</si>
  <si>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</si>
  <si>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</si>
  <si>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</si>
  <si>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</si>
  <si>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</si>
  <si>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</si>
  <si>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</si>
  <si>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</si>
  <si>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</si>
  <si>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</si>
  <si>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</si>
  <si>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</si>
  <si>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</si>
  <si>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</si>
  <si>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</si>
  <si>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</si>
  <si>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</si>
  <si>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</si>
  <si>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</si>
  <si>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</si>
  <si>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</si>
  <si>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</si>
  <si>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</si>
  <si>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</si>
  <si>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</si>
  <si>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</si>
  <si>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</si>
  <si>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</si>
  <si>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</si>
  <si>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</si>
  <si>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</si>
  <si>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</si>
  <si>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</si>
  <si>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</si>
  <si>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</si>
  <si>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</si>
  <si>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</si>
  <si>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</si>
  <si>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</si>
  <si>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</si>
  <si>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</si>
  <si>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</si>
  <si>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</si>
  <si>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</si>
  <si>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</si>
  <si>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</si>
  <si>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</si>
  <si>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</si>
  <si>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</si>
  <si>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</si>
  <si>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</si>
  <si>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</si>
  <si>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</si>
  <si>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</si>
  <si>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</si>
  <si>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</si>
  <si>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</si>
  <si>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</si>
  <si>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</si>
  <si>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</si>
  <si>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</si>
  <si>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</si>
  <si>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</si>
  <si>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</si>
  <si>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</si>
  <si>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</si>
  <si>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</si>
  <si>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</si>
  <si>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</si>
  <si>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</si>
  <si>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</si>
  <si>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</si>
  <si>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</si>
  <si>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</si>
  <si>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</si>
  <si>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</si>
  <si>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</si>
  <si>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</si>
  <si>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</si>
  <si>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</si>
  <si>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</si>
  <si>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</si>
  <si>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</si>
  <si>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</si>
  <si>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</si>
  <si>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</si>
  <si>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</si>
  <si>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</si>
  <si>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</si>
  <si>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</si>
  <si>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</si>
  <si>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</si>
  <si>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</si>
  <si>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</si>
  <si>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</si>
  <si>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</si>
  <si>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</si>
  <si>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</si>
  <si>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</si>
  <si>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</si>
  <si>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</si>
  <si>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</si>
  <si>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</si>
  <si>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</si>
  <si>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</si>
  <si>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</si>
  <si>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</si>
  <si>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</si>
  <si>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</si>
  <si>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</si>
  <si>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</si>
  <si>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</si>
  <si>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</si>
  <si>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</si>
  <si>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</si>
  <si>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</si>
  <si>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</si>
  <si>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</si>
  <si>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</si>
  <si>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</si>
  <si>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</si>
  <si>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</si>
  <si>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</si>
  <si>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</si>
  <si>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</si>
  <si>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</si>
  <si>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</si>
  <si>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</si>
  <si>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</si>
  <si>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</si>
  <si>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</si>
  <si>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</si>
  <si>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</si>
  <si>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</si>
  <si>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</si>
  <si>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</si>
  <si>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</si>
  <si>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</si>
  <si>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</si>
  <si>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</si>
  <si>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</si>
  <si>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</si>
  <si>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</si>
  <si>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</si>
  <si>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</si>
  <si>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</si>
  <si>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</si>
  <si>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</si>
  <si>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</si>
  <si>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</si>
  <si>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</si>
  <si>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</si>
  <si>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</si>
  <si>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</si>
  <si>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</si>
  <si>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</si>
  <si>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</si>
  <si>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</si>
  <si>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</si>
  <si>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</si>
  <si>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</si>
  <si>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</si>
  <si>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</si>
  <si>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</si>
  <si>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</si>
  <si>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</si>
  <si>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</si>
  <si>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</si>
  <si>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</si>
  <si>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</si>
  <si>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</si>
  <si>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</si>
  <si>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</si>
  <si>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</si>
  <si>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</si>
  <si>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</si>
  <si>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</si>
  <si>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</si>
  <si>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</si>
  <si>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</si>
  <si>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</si>
  <si>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</si>
  <si>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</si>
  <si>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</si>
  <si>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</si>
  <si>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</si>
  <si>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</si>
  <si>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</si>
  <si>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</si>
  <si>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</si>
  <si>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</si>
  <si>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</si>
  <si>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</si>
  <si>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</si>
  <si>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</si>
  <si>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</si>
  <si>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</si>
  <si>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</si>
  <si>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</si>
  <si>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</si>
  <si>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</si>
  <si>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</si>
  <si>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</si>
  <si>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</si>
  <si>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</si>
  <si>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</si>
  <si>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</si>
  <si>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</si>
  <si>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</si>
  <si>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</si>
  <si>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</si>
  <si>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</si>
  <si>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</si>
  <si>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</si>
  <si>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</si>
  <si>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</si>
  <si>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</si>
  <si>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</si>
  <si>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</si>
  <si>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</si>
  <si>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</si>
  <si>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</si>
  <si>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</si>
  <si>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</si>
  <si>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</si>
  <si>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</si>
  <si>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</si>
  <si>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</si>
  <si>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</si>
  <si>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</si>
  <si>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</si>
  <si>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</si>
  <si>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</si>
  <si>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</si>
  <si>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</si>
  <si>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</si>
  <si>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</si>
  <si>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</si>
  <si>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</si>
  <si>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</si>
  <si>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</si>
  <si>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</si>
  <si>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</si>
  <si>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</si>
  <si>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</si>
  <si>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</si>
  <si>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</si>
  <si>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</si>
  <si>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</si>
  <si>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</si>
  <si>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</si>
  <si>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</si>
  <si>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</si>
  <si>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</si>
  <si>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</si>
  <si>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</si>
  <si>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</si>
  <si>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</si>
  <si>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</si>
  <si>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</si>
  <si>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</si>
  <si>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</si>
  <si>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</si>
  <si>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</si>
  <si>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</si>
  <si>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</si>
  <si>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</si>
  <si>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</si>
  <si>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</si>
  <si>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</si>
  <si>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</si>
  <si>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</si>
  <si>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</si>
  <si>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</si>
  <si>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</si>
  <si>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</si>
  <si>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</si>
  <si>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</si>
  <si>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</si>
  <si>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</si>
  <si>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</si>
  <si>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</si>
  <si>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</si>
  <si>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</si>
  <si>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</si>
  <si>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</si>
  <si>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</si>
  <si>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</si>
  <si>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</si>
  <si>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</si>
  <si>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</si>
  <si>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</si>
  <si>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</si>
  <si>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</si>
  <si>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</si>
  <si>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</si>
  <si>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</si>
  <si>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</si>
  <si>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</si>
  <si>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</si>
  <si>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</si>
  <si>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</si>
  <si>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</si>
  <si>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</si>
  <si>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</si>
  <si>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</si>
  <si>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</si>
  <si>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</si>
  <si>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</si>
  <si>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</si>
  <si>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</si>
  <si>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</si>
  <si>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</si>
  <si>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</si>
  <si>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</si>
  <si>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</si>
  <si>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</si>
  <si>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</si>
  <si>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</si>
  <si>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</si>
  <si>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</si>
  <si>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</si>
  <si>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</si>
  <si>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</si>
  <si>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</si>
  <si>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</si>
  <si>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</si>
  <si>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</si>
  <si>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</si>
  <si>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</si>
  <si>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</si>
  <si>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</si>
  <si>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</si>
  <si>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</si>
  <si>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</si>
  <si>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</si>
  <si>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</si>
  <si>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</si>
  <si>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</si>
  <si>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</si>
  <si>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</si>
  <si>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</si>
  <si>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</si>
  <si>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</si>
  <si>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</si>
  <si>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</si>
  <si>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</si>
  <si>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</si>
  <si>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</si>
  <si>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</si>
  <si>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</si>
  <si>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</si>
  <si>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</si>
  <si>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</si>
  <si>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</si>
  <si>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</si>
  <si>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</si>
  <si>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</si>
  <si>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</si>
  <si>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</si>
  <si>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</si>
  <si>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</si>
  <si>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</si>
  <si>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</si>
  <si>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</si>
  <si>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</si>
  <si>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</si>
  <si>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</si>
  <si>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</si>
  <si>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</si>
  <si>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</si>
  <si>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</si>
  <si>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</si>
  <si>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</si>
  <si>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</si>
  <si>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</si>
  <si>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</si>
  <si>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</si>
  <si>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</si>
  <si>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</si>
  <si>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</si>
  <si>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</si>
  <si>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</si>
  <si>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</si>
  <si>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</si>
  <si>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</si>
  <si>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</si>
  <si>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</si>
  <si>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</si>
  <si>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</si>
  <si>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</si>
  <si>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</si>
  <si>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</si>
  <si>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</si>
  <si>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</si>
  <si>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</si>
  <si>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</si>
  <si>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</si>
  <si>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</si>
  <si>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</si>
  <si>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</si>
  <si>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</si>
  <si>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</si>
  <si>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</si>
  <si>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</si>
  <si>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</si>
  <si>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</si>
  <si>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</si>
  <si>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</si>
  <si>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</si>
  <si>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</si>
  <si>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</si>
  <si>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</si>
  <si>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</si>
  <si>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</si>
  <si>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</si>
  <si>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</si>
  <si>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</si>
  <si>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</si>
  <si>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</si>
  <si>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</si>
  <si>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</si>
  <si>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</si>
  <si>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</si>
  <si>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</si>
  <si>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</si>
  <si>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</si>
  <si>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</si>
  <si>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</si>
  <si>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</si>
  <si>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</si>
  <si>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</si>
  <si>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</si>
  <si>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</si>
  <si>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</si>
  <si>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</si>
  <si>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</si>
  <si>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</si>
  <si>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</si>
  <si>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</si>
  <si>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</si>
  <si>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</si>
  <si>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</si>
  <si>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</si>
  <si>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</si>
  <si>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</si>
  <si>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</si>
  <si>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</si>
  <si>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</si>
  <si>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</si>
  <si>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</si>
  <si>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</si>
  <si>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</si>
  <si>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</si>
  <si>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</si>
  <si>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</si>
  <si>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</si>
  <si>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</si>
  <si>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</si>
  <si>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</si>
  <si>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</si>
  <si>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</si>
  <si>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</si>
  <si>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</si>
  <si>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</si>
  <si>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</si>
  <si>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</si>
  <si>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</si>
  <si>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</si>
  <si>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</si>
  <si>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</si>
  <si>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</si>
  <si>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</si>
  <si>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</si>
  <si>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</si>
  <si>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</si>
  <si>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</si>
  <si>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</si>
  <si>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</si>
  <si>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</si>
  <si>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</si>
  <si>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</si>
  <si>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</si>
  <si>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</si>
  <si>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</si>
  <si>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</si>
  <si>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</si>
  <si>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</si>
  <si>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</si>
  <si>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</si>
  <si>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</si>
  <si>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</si>
  <si>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</si>
  <si>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</si>
  <si>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</si>
  <si>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</si>
  <si>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</si>
  <si>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</si>
  <si>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</si>
  <si>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</si>
  <si>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</si>
  <si>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</si>
  <si>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</si>
  <si>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</si>
  <si>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</si>
  <si>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</si>
  <si>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</si>
  <si>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</si>
  <si>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</si>
  <si>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</si>
  <si>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</si>
  <si>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</si>
  <si>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</si>
  <si>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</si>
  <si>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</si>
  <si>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</si>
  <si>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</si>
  <si>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</si>
  <si>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</si>
  <si>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</si>
  <si>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</si>
  <si>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</si>
  <si>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</si>
  <si>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</si>
  <si>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</si>
  <si>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</si>
  <si>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</si>
  <si>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</si>
  <si>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</si>
  <si>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</si>
  <si>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</si>
  <si>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</si>
  <si>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</si>
  <si>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</si>
  <si>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</si>
  <si>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</si>
  <si>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</si>
  <si>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</si>
  <si>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</si>
  <si>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</si>
  <si>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</si>
  <si>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</si>
  <si>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</si>
  <si>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</si>
  <si>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</si>
  <si>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</si>
  <si>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</si>
  <si>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</si>
  <si>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</si>
  <si>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</si>
  <si>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</si>
  <si>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</si>
  <si>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</si>
  <si>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</si>
  <si>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</si>
  <si>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</si>
  <si>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</si>
  <si>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</si>
  <si>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</si>
  <si>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</si>
  <si>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</si>
  <si>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</si>
  <si>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</si>
  <si>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</si>
  <si>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</si>
  <si>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</si>
  <si>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</si>
  <si>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</si>
  <si>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</si>
  <si>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</si>
  <si>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</si>
  <si>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</si>
  <si>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</si>
  <si>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</si>
  <si>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</si>
  <si>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</si>
  <si>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</si>
  <si>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</si>
  <si>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</si>
  <si>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</si>
  <si>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</si>
  <si>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</si>
  <si>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</si>
  <si>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</si>
  <si>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</si>
  <si>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</si>
  <si>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</si>
  <si>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</si>
  <si>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</si>
  <si>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</si>
  <si>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</si>
  <si>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</si>
  <si>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</si>
  <si>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</si>
  <si>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</si>
  <si>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</si>
  <si>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</si>
  <si>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</si>
  <si>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</si>
  <si>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</si>
  <si>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</si>
  <si>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</si>
  <si>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</si>
  <si>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</si>
  <si>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</si>
  <si>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</si>
  <si>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</si>
  <si>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</si>
  <si>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</si>
  <si>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</si>
  <si>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</si>
  <si>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</si>
  <si>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</si>
  <si>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</si>
  <si>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</si>
  <si>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</si>
  <si>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</si>
  <si>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</si>
  <si>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</si>
  <si>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</si>
  <si>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</si>
  <si>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</si>
  <si>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</si>
  <si>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</si>
  <si>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</si>
  <si>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</si>
  <si>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</si>
  <si>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</si>
  <si>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</si>
  <si>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</si>
  <si>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</si>
  <si>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</si>
  <si>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</si>
  <si>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</si>
  <si>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</si>
  <si>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</si>
  <si>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</si>
  <si>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</si>
  <si>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</si>
  <si>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</si>
  <si>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</si>
  <si>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</si>
  <si>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</si>
  <si>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</si>
  <si>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</si>
  <si>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</si>
  <si>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</si>
  <si>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</si>
  <si>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</si>
  <si>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</si>
  <si>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</si>
  <si>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</si>
  <si>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</si>
  <si>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</si>
  <si>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</si>
  <si>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</si>
  <si>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</si>
  <si>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</si>
  <si>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</si>
  <si>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</si>
  <si>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</si>
  <si>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</si>
  <si>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</si>
  <si>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</si>
  <si>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</si>
  <si>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</si>
  <si>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</si>
  <si>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</si>
  <si>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</si>
  <si>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</si>
  <si>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</si>
  <si>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</si>
  <si>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</si>
  <si>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</si>
  <si>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</si>
  <si>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</si>
  <si>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</si>
  <si>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</si>
  <si>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</si>
  <si>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</si>
  <si>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</si>
  <si>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</si>
  <si>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</si>
  <si>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</si>
  <si>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</si>
  <si>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</si>
  <si>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</si>
  <si>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</si>
  <si>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</si>
  <si>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</si>
  <si>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</si>
  <si>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</si>
  <si>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</si>
  <si>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</si>
  <si>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</si>
  <si>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</si>
  <si>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</si>
  <si>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</si>
  <si>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</si>
  <si>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</si>
  <si>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</si>
  <si>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</si>
  <si>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</si>
  <si>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</si>
  <si>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</si>
  <si>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</si>
  <si>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</si>
  <si>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</si>
  <si>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</si>
  <si>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</si>
  <si>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</si>
  <si>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</si>
  <si>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</si>
  <si>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</si>
  <si>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</si>
  <si>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</si>
  <si>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</si>
  <si>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</si>
  <si>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</si>
  <si>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</si>
  <si>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</si>
  <si>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</si>
  <si>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</si>
  <si>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</si>
  <si>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</si>
  <si>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</si>
  <si>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</si>
  <si>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</si>
  <si>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</si>
  <si>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</si>
  <si>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</si>
  <si>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</si>
  <si>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</si>
  <si>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</si>
  <si>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</si>
  <si>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</si>
  <si>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</si>
  <si>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</si>
  <si>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</si>
  <si>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</si>
  <si>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</si>
  <si>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</si>
  <si>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</si>
  <si>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</si>
  <si>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</si>
  <si>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</si>
  <si>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</si>
  <si>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</si>
  <si>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</si>
  <si>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</si>
  <si>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</si>
  <si>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</si>
  <si>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</si>
  <si>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</si>
  <si>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</si>
  <si>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</si>
  <si>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</si>
  <si>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</si>
  <si>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</si>
  <si>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</si>
  <si>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</si>
  <si>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</si>
  <si>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</si>
  <si>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</si>
  <si>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</si>
  <si>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</si>
  <si>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</si>
  <si>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</si>
  <si>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</si>
  <si>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</si>
  <si>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</si>
  <si>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</si>
  <si>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</si>
  <si>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</si>
  <si>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</si>
  <si>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</si>
  <si>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</si>
  <si>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</si>
  <si>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</si>
  <si>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</si>
  <si>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</si>
  <si>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</si>
  <si>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</si>
  <si>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</si>
  <si>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</si>
  <si>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</si>
  <si>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</si>
  <si>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</si>
  <si>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</si>
  <si>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</si>
  <si>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</si>
  <si>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</si>
  <si>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</si>
  <si>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</si>
  <si>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</si>
  <si>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</si>
  <si>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</si>
  <si>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</si>
  <si>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</si>
  <si>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</si>
  <si>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</si>
  <si>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</si>
  <si>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</si>
  <si>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</si>
  <si>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</si>
  <si>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</si>
  <si>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</si>
  <si>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</si>
  <si>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</si>
  <si>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</si>
  <si>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</si>
  <si>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</si>
  <si>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</si>
  <si>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</si>
  <si>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</si>
  <si>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</si>
  <si>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</si>
  <si>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</si>
  <si>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</si>
  <si>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</si>
  <si>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</si>
  <si>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</si>
  <si>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</si>
  <si>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</si>
  <si>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</si>
  <si>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</si>
  <si>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</si>
  <si>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</si>
  <si>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</si>
  <si>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</si>
  <si>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</si>
  <si>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</si>
  <si>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</si>
  <si>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</si>
  <si>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</si>
  <si>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</si>
  <si>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</si>
  <si>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</si>
  <si>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</si>
  <si>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</si>
  <si>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</si>
  <si>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</si>
  <si>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</si>
  <si>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</si>
  <si>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</si>
  <si>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</si>
  <si>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</si>
  <si>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</si>
  <si>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</si>
  <si>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</si>
  <si>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</si>
  <si>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</si>
  <si>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</si>
  <si>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</si>
  <si>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</si>
  <si>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</si>
  <si>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</si>
  <si>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</si>
  <si>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</si>
  <si>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</si>
  <si>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</si>
  <si>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</si>
  <si>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</si>
  <si>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</si>
  <si>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</si>
  <si>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</si>
  <si>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</si>
  <si>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</si>
  <si>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</si>
  <si>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</si>
  <si>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</si>
  <si>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</si>
  <si>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</si>
  <si>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</si>
  <si>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</si>
  <si>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</si>
  <si>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</si>
  <si>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</si>
  <si>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</si>
  <si>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</si>
  <si>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</si>
  <si>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</si>
  <si>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</si>
  <si>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</si>
  <si>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</si>
  <si>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</si>
  <si>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</si>
  <si>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</si>
  <si>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</si>
  <si>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</si>
  <si>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</si>
  <si>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</si>
  <si>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</si>
  <si>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</si>
  <si>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</si>
  <si>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</si>
  <si>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</si>
  <si>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</si>
  <si>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</si>
  <si>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</si>
  <si>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</si>
  <si>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</si>
  <si>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</si>
  <si>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</si>
  <si>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</si>
  <si>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</si>
  <si>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</si>
  <si>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</si>
  <si>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</si>
  <si>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</si>
  <si>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</si>
  <si>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</si>
  <si>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</si>
  <si>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</si>
  <si>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</si>
  <si>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</si>
  <si>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</si>
  <si>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</si>
  <si>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</si>
  <si>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</si>
  <si>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</si>
  <si>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</si>
  <si>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</si>
  <si>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</si>
  <si>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</si>
  <si>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</si>
  <si>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</si>
  <si>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</si>
  <si>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</si>
  <si>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</si>
  <si>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</si>
  <si>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</si>
  <si>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</si>
  <si>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</si>
  <si>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</si>
  <si>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</si>
  <si>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</si>
  <si>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</si>
  <si>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</si>
  <si>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</si>
  <si>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</si>
  <si>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</si>
  <si>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</si>
  <si>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</si>
  <si>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</si>
  <si>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</si>
  <si>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</si>
  <si>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</si>
  <si>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</si>
  <si>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</si>
  <si>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</si>
  <si>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</si>
  <si>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</si>
  <si>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</si>
  <si>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</si>
  <si>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</si>
  <si>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</si>
  <si>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</si>
  <si>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</si>
  <si>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</si>
  <si>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</si>
  <si>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</si>
  <si>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</si>
  <si>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</si>
  <si>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</si>
  <si>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</si>
  <si>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</si>
  <si>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</si>
  <si>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</si>
  <si>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</si>
  <si>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</si>
  <si>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</si>
  <si>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</si>
  <si>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</si>
  <si>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</si>
  <si>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</si>
  <si>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</si>
  <si>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</si>
  <si>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</si>
  <si>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</si>
  <si>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</si>
  <si>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</si>
  <si>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</si>
  <si>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</si>
  <si>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</si>
  <si>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</si>
  <si>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</si>
  <si>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</si>
  <si>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</si>
  <si>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</si>
  <si>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</si>
  <si>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</si>
  <si>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</si>
  <si>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</si>
  <si>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</si>
  <si>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</si>
  <si>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</si>
  <si>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</si>
  <si>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</si>
  <si>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</si>
  <si>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</si>
  <si>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</si>
  <si>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</si>
  <si>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</si>
  <si>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</si>
  <si>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</si>
  <si>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</si>
  <si>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</si>
  <si>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</si>
  <si>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</si>
  <si>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</si>
  <si>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</si>
  <si>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</si>
  <si>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</si>
  <si>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</si>
  <si>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</si>
  <si>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</si>
  <si>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</si>
  <si>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</si>
  <si>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</si>
  <si>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</si>
  <si>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</si>
  <si>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</si>
  <si>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</si>
  <si>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</si>
  <si>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</si>
  <si>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</si>
  <si>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</si>
  <si>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</si>
  <si>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</si>
  <si>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</si>
  <si>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</si>
  <si>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</si>
  <si>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</si>
  <si>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</si>
  <si>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</si>
  <si>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</si>
  <si>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</si>
  <si>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</si>
  <si>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</si>
  <si>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</si>
  <si>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</si>
  <si>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</si>
  <si>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</si>
  <si>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</si>
  <si>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</si>
  <si>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</si>
  <si>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</si>
  <si>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</si>
  <si>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</si>
  <si>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</si>
  <si>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</si>
  <si>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</si>
  <si>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</si>
  <si>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</si>
  <si>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</si>
  <si>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</si>
  <si>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</si>
  <si>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</si>
  <si>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</si>
  <si>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</si>
  <si>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</si>
  <si>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</si>
  <si>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</si>
  <si>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</si>
  <si>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</si>
  <si>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</si>
  <si>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</si>
  <si>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</si>
  <si>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</si>
  <si>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</si>
  <si>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</si>
  <si>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</si>
  <si>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</si>
  <si>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</si>
  <si>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</si>
  <si>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</si>
  <si>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</si>
  <si>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</si>
  <si>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</si>
  <si>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</si>
  <si>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</si>
  <si>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</si>
  <si>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</si>
  <si>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</si>
  <si>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</si>
  <si>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</si>
  <si>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</si>
  <si>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</si>
  <si>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</si>
  <si>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</si>
  <si>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</si>
  <si>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</si>
  <si>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</si>
  <si>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</si>
  <si>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</si>
  <si>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</si>
  <si>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</si>
  <si>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</si>
  <si>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</si>
  <si>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</si>
  <si>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</si>
  <si>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</si>
  <si>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</si>
  <si>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</si>
  <si>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</si>
  <si>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</si>
  <si>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</si>
  <si>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</si>
  <si>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</si>
  <si>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</si>
  <si>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</si>
  <si>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</si>
  <si>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</si>
  <si>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</si>
  <si>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</si>
  <si>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</si>
  <si>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</si>
  <si>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</si>
  <si>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</si>
  <si>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</si>
  <si>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</si>
  <si>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</si>
  <si>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</si>
  <si>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</si>
  <si>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</si>
  <si>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</si>
  <si>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</si>
  <si>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</si>
  <si>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</si>
  <si>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</si>
  <si>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</si>
  <si>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</si>
  <si>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</si>
  <si>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</si>
  <si>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</si>
  <si>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</si>
  <si>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</si>
  <si>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</si>
  <si>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</si>
  <si>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</si>
  <si>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</si>
  <si>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</si>
  <si>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</si>
  <si>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</si>
  <si>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</si>
  <si>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</si>
  <si>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</si>
  <si>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</si>
  <si>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</si>
  <si>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</si>
  <si>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</si>
  <si>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</si>
  <si>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</si>
  <si>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</si>
  <si>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</si>
  <si>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</si>
  <si>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</si>
  <si>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</si>
  <si>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</si>
  <si>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</si>
  <si>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</si>
  <si>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</si>
  <si>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</si>
  <si>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</si>
  <si>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</si>
  <si>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</si>
  <si>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</si>
  <si>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</si>
  <si>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</si>
  <si>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</si>
  <si>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</si>
  <si>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</si>
  <si>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</si>
  <si>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</si>
  <si>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</si>
  <si>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</si>
  <si>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</si>
  <si>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</si>
  <si>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</si>
  <si>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</si>
  <si>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</si>
  <si>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</si>
  <si>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</si>
  <si>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</si>
  <si>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</si>
  <si>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</si>
  <si>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</si>
  <si>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</si>
  <si>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</si>
  <si>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</si>
  <si>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</si>
  <si>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</si>
  <si>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</si>
  <si>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</si>
  <si>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</si>
  <si>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</si>
  <si>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</si>
  <si>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</si>
  <si>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</si>
  <si>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</si>
  <si>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</si>
  <si>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</si>
  <si>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</si>
  <si>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</si>
  <si>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</si>
  <si>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</si>
  <si>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</si>
  <si>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</si>
  <si>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</si>
  <si>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</si>
  <si>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</si>
  <si>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</si>
  <si>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</si>
  <si>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</si>
  <si>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</si>
  <si>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</si>
  <si>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</si>
  <si>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</si>
  <si>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</si>
  <si>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</si>
  <si>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</si>
  <si>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</si>
  <si>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</si>
  <si>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</si>
  <si>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</si>
  <si>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</si>
  <si>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</si>
  <si>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</si>
  <si>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</si>
  <si>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</si>
  <si>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</si>
  <si>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</si>
  <si>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</si>
  <si>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</si>
  <si>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</si>
  <si>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</si>
  <si>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</si>
  <si>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</si>
  <si>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</si>
  <si>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</si>
  <si>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</si>
  <si>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</si>
  <si>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</si>
  <si>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</si>
  <si>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</si>
  <si>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</si>
  <si>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</si>
  <si>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</si>
  <si>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</si>
  <si>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</si>
  <si>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</si>
  <si>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</si>
  <si>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</si>
  <si>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</si>
  <si>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</si>
  <si>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</si>
  <si>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</si>
  <si>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</si>
  <si>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</si>
  <si>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</si>
  <si>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</si>
  <si>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</si>
  <si>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</si>
  <si>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</si>
  <si>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</si>
  <si>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</si>
  <si>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</si>
  <si>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</si>
  <si>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</si>
  <si>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</si>
  <si>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</si>
  <si>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</si>
  <si>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</si>
  <si>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</si>
  <si>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</si>
  <si>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</si>
  <si>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</si>
  <si>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</si>
  <si>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</si>
  <si>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</si>
  <si>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</si>
  <si>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</si>
  <si>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</si>
  <si>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</si>
  <si>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</si>
  <si>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</si>
  <si>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</si>
  <si>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</si>
  <si>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</si>
  <si>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</si>
  <si>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</si>
  <si>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</si>
  <si>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</si>
  <si>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</si>
  <si>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</si>
  <si>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</si>
  <si>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</si>
  <si>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</si>
  <si>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</si>
  <si>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</si>
  <si>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</si>
  <si>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</si>
  <si>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</si>
  <si>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</si>
  <si>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</si>
  <si>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</si>
  <si>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</si>
  <si>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</si>
  <si>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</si>
  <si>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</si>
  <si>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</si>
  <si>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</si>
  <si>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</si>
  <si>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</si>
  <si>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</si>
  <si>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</si>
  <si>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</si>
  <si>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</si>
  <si>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</si>
  <si>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</si>
  <si>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</si>
  <si>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</si>
  <si>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</si>
  <si>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</si>
  <si>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</si>
  <si>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</si>
  <si>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</si>
  <si>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</si>
  <si>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</si>
  <si>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</si>
  <si>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</si>
  <si>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</si>
  <si>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</si>
  <si>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</si>
  <si>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</si>
  <si>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</si>
  <si>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</si>
  <si>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</si>
  <si>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</si>
  <si>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</si>
  <si>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</si>
  <si>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</si>
  <si>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</si>
  <si>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</si>
  <si>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</si>
  <si>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</si>
  <si>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</si>
  <si>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</si>
  <si>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</si>
  <si>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</si>
  <si>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</si>
  <si>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</si>
  <si>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</si>
  <si>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</si>
  <si>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</si>
  <si>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</si>
  <si>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</si>
  <si>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</si>
  <si>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</si>
  <si>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</si>
  <si>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</si>
  <si>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</si>
  <si>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</si>
  <si>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</si>
  <si>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</si>
  <si>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</si>
  <si>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</si>
  <si>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</si>
  <si>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</si>
  <si>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</si>
  <si>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</si>
  <si>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</si>
  <si>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</si>
  <si>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</si>
  <si>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</si>
  <si>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</si>
  <si>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</si>
  <si>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</si>
  <si>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</si>
  <si>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</si>
  <si>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</si>
  <si>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</si>
  <si>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</si>
  <si>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</si>
  <si>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</si>
  <si>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</si>
  <si>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</si>
  <si>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</si>
  <si>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</si>
  <si>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</si>
  <si>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</si>
  <si>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</si>
  <si>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</si>
  <si>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</si>
  <si>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</si>
  <si>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</si>
  <si>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</si>
  <si>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</si>
  <si>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</si>
  <si>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</si>
  <si>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</si>
  <si>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</si>
  <si>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</si>
  <si>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</si>
  <si>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</si>
  <si>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</si>
  <si>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</si>
  <si>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</si>
  <si>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</si>
  <si>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</si>
  <si>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</si>
  <si>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</si>
  <si>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</si>
  <si>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</si>
  <si>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</si>
  <si>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</si>
  <si>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</si>
  <si>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</si>
  <si>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</si>
  <si>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</si>
  <si>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</si>
  <si>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</si>
  <si>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</si>
  <si>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</si>
  <si>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</si>
  <si>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</si>
  <si>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</si>
  <si>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</si>
  <si>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</si>
  <si>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</si>
  <si>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</si>
  <si>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</si>
  <si>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</si>
  <si>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</si>
  <si>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</si>
  <si>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</si>
  <si>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</si>
  <si>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</si>
  <si>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</si>
  <si>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</si>
  <si>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</si>
  <si>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</si>
  <si>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</si>
  <si>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</si>
  <si>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</si>
  <si>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</si>
  <si>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</si>
  <si>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</si>
  <si>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</si>
  <si>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</si>
  <si>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</si>
  <si>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</si>
  <si>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</si>
  <si>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</si>
  <si>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</si>
  <si>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</si>
  <si>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</si>
  <si>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</si>
  <si>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</si>
  <si>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</si>
  <si>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</si>
  <si>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</si>
  <si>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</si>
  <si>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</si>
  <si>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</si>
  <si>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</si>
  <si>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</si>
  <si>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</si>
  <si>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</si>
  <si>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</si>
  <si>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</si>
  <si>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</si>
  <si>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</si>
  <si>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</si>
  <si>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</si>
  <si>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</si>
  <si>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</si>
  <si>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</si>
  <si>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</si>
  <si>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</si>
  <si>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</si>
  <si>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</si>
  <si>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</si>
  <si>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</si>
  <si>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</si>
  <si>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</si>
  <si>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</si>
  <si>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</si>
  <si>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</si>
  <si>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</si>
  <si>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</si>
  <si>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</si>
  <si>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</si>
  <si>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</si>
  <si>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</si>
  <si>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</si>
  <si>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</si>
  <si>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</si>
  <si>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</si>
  <si>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</si>
  <si>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</si>
  <si>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</si>
  <si>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</si>
  <si>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</si>
  <si>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</si>
  <si>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</si>
  <si>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</si>
  <si>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</si>
  <si>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</si>
  <si>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</si>
  <si>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</si>
  <si>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</si>
  <si>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</si>
  <si>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</si>
  <si>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</si>
  <si>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</si>
  <si>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</si>
  <si>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</si>
  <si>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</si>
  <si>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</si>
  <si>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</si>
  <si>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</si>
  <si>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</si>
  <si>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</si>
  <si>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</si>
  <si>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</si>
  <si>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</si>
  <si>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</si>
  <si>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</si>
  <si>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</si>
  <si>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</si>
  <si>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</si>
  <si>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</si>
  <si>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</si>
  <si>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</si>
  <si>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</si>
  <si>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</si>
  <si>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</si>
  <si>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</si>
  <si>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</si>
  <si>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</si>
  <si>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</si>
  <si>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</si>
  <si>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</si>
  <si>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</si>
  <si>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</si>
  <si>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</si>
  <si>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</si>
  <si>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</si>
  <si>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</si>
  <si>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</si>
  <si>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</si>
  <si>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</si>
  <si>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</si>
  <si>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</si>
  <si>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</si>
  <si>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</si>
  <si>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</si>
  <si>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</si>
  <si>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</si>
  <si>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</si>
  <si>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</si>
  <si>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</si>
  <si>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</si>
  <si>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</si>
  <si>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</si>
  <si>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</si>
  <si>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</si>
  <si>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</si>
  <si>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</si>
  <si>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</si>
  <si>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</si>
  <si>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</si>
  <si>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</si>
  <si>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</si>
  <si>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</si>
  <si>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</si>
  <si>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</si>
  <si>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</si>
  <si>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</si>
  <si>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</si>
  <si>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</si>
  <si>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</si>
  <si>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</si>
  <si>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</si>
  <si>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</si>
  <si>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</si>
  <si>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</si>
  <si>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</si>
  <si>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</si>
  <si>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</si>
  <si>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</si>
  <si>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</si>
  <si>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</si>
  <si>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</si>
  <si>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</si>
  <si>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</si>
  <si>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</si>
  <si>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</si>
  <si>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</si>
  <si>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</si>
  <si>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</si>
  <si>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</si>
  <si>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</si>
  <si>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</si>
  <si>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</si>
  <si>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</si>
  <si>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</si>
  <si>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</si>
  <si>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</si>
  <si>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</si>
  <si>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</si>
  <si>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</si>
  <si>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</si>
  <si>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</si>
  <si>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</si>
  <si>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</si>
  <si>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</si>
  <si>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</si>
  <si>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</si>
  <si>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</si>
  <si>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</si>
  <si>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</si>
  <si>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</si>
  <si>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</si>
  <si>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</si>
  <si>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</si>
  <si>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</si>
  <si>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</si>
  <si>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</si>
  <si>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</si>
  <si>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</si>
  <si>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</si>
  <si>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</si>
  <si>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</si>
  <si>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</si>
  <si>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</si>
  <si>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</si>
  <si>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</si>
  <si>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</si>
  <si>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</si>
  <si>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</si>
  <si>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</si>
  <si>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</si>
  <si>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</si>
  <si>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</si>
  <si>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</si>
  <si>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</si>
  <si>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</si>
  <si>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</si>
  <si>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</si>
  <si>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</si>
  <si>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</si>
  <si>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</si>
  <si>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</si>
  <si>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</si>
  <si>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</si>
  <si>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</si>
  <si>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</si>
  <si>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</si>
  <si>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</si>
  <si>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</si>
  <si>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</si>
  <si>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</si>
  <si>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</si>
  <si>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</si>
  <si>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</si>
  <si>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</si>
  <si>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</si>
  <si>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</si>
  <si>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</si>
  <si>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</si>
  <si>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</si>
  <si>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</si>
  <si>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</si>
  <si>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</si>
  <si>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</si>
  <si>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</si>
  <si>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</si>
  <si>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</si>
  <si>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</si>
  <si>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</si>
  <si>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</si>
  <si>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</si>
  <si>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</si>
  <si>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</si>
  <si>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</si>
  <si>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</si>
  <si>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</si>
  <si>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</si>
  <si>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</si>
  <si>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</si>
  <si>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</si>
  <si>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</si>
  <si>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</si>
  <si>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</si>
  <si>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</si>
  <si>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</si>
  <si>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</si>
  <si>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</si>
  <si>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</si>
  <si>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</si>
  <si>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</si>
  <si>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</si>
  <si>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</si>
  <si>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</si>
  <si>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</si>
  <si>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</si>
  <si>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</si>
  <si>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</si>
  <si>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</si>
  <si>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</si>
  <si>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</si>
  <si>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</si>
  <si>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</si>
  <si>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</si>
  <si>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</si>
  <si>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</si>
  <si>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</si>
  <si>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</si>
  <si>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</si>
  <si>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</si>
  <si>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</si>
  <si>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</si>
  <si>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</si>
  <si>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</si>
  <si>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</si>
  <si>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</si>
  <si>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</si>
  <si>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</si>
  <si>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</si>
  <si>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</si>
  <si>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</si>
  <si>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</si>
  <si>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</si>
  <si>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</si>
  <si>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</si>
  <si>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</si>
  <si>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</si>
  <si>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</si>
  <si>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</si>
  <si>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</si>
  <si>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</si>
  <si>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</si>
  <si>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</si>
  <si>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</si>
  <si>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</si>
  <si>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</si>
  <si>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</si>
  <si>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</si>
  <si>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</si>
  <si>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</si>
  <si>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</si>
  <si>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</si>
  <si>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</si>
  <si>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</si>
  <si>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</si>
  <si>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</si>
  <si>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</si>
  <si>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</si>
  <si>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</si>
  <si>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</si>
  <si>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</si>
  <si>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</si>
  <si>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</si>
  <si>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</si>
  <si>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</si>
  <si>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</si>
  <si>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</si>
  <si>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</si>
  <si>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</si>
  <si>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</si>
  <si>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</si>
  <si>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</si>
  <si>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</si>
  <si>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</si>
  <si>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</si>
  <si>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</si>
  <si>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</si>
  <si>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</si>
  <si>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</si>
  <si>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</si>
  <si>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</si>
  <si>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</si>
  <si>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</si>
  <si>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</si>
  <si>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</si>
  <si>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</si>
  <si>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</si>
  <si>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</si>
  <si>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</si>
  <si>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</si>
  <si>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</si>
  <si>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</si>
  <si>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</si>
  <si>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</si>
  <si>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</si>
  <si>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</si>
  <si>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</si>
  <si>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</si>
  <si>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</si>
  <si>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</si>
  <si>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</si>
  <si>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</si>
  <si>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</si>
  <si>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</si>
  <si>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</si>
  <si>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</si>
  <si>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</si>
  <si>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</si>
  <si>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</si>
  <si>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</si>
  <si>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</si>
  <si>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</si>
  <si>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</si>
  <si>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</si>
  <si>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</si>
  <si>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</si>
  <si>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</si>
  <si>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</si>
  <si>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</si>
  <si>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</si>
  <si>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</si>
  <si>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</si>
  <si>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</si>
  <si>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</si>
  <si>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</si>
  <si>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</si>
  <si>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</si>
  <si>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</si>
  <si>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</si>
  <si>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</si>
  <si>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</si>
  <si>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</si>
  <si>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</si>
  <si>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</si>
  <si>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</si>
  <si>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</si>
  <si>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</si>
  <si>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</si>
  <si>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</si>
  <si>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</si>
  <si>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</si>
  <si>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</si>
  <si>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</si>
  <si>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</si>
  <si>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</si>
  <si>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</si>
  <si>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</si>
  <si>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</si>
  <si>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</si>
  <si>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</si>
  <si>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</si>
  <si>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</si>
  <si>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</si>
  <si>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</si>
  <si>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</si>
  <si>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</si>
  <si>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</si>
  <si>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</si>
  <si>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</si>
  <si>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</si>
  <si>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</si>
  <si>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</si>
  <si>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</si>
  <si>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</si>
  <si>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</si>
  <si>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</si>
  <si>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</si>
  <si>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</si>
  <si>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</si>
  <si>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</si>
  <si>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</si>
  <si>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</si>
  <si>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</si>
  <si>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</si>
  <si>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</si>
  <si>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</si>
  <si>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</si>
  <si>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</si>
  <si>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</si>
  <si>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</si>
  <si>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</si>
  <si>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</si>
  <si>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</si>
  <si>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</si>
  <si>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</si>
  <si>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</si>
  <si>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</si>
  <si>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</si>
  <si>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</si>
  <si>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</si>
  <si>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</si>
  <si>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</si>
  <si>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</si>
  <si>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</si>
  <si>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</si>
  <si>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</si>
  <si>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</si>
  <si>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</si>
  <si>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</si>
  <si>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</si>
  <si>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</si>
  <si>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</si>
  <si>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</si>
  <si>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</si>
  <si>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</si>
  <si>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</si>
  <si>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</si>
  <si>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</si>
  <si>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</si>
  <si>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</si>
  <si>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</si>
  <si>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</si>
  <si>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</si>
  <si>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</si>
  <si>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</si>
  <si>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</si>
  <si>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</si>
  <si>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</si>
  <si>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</si>
  <si>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</si>
  <si>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</si>
  <si>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</si>
  <si>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</si>
  <si>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</si>
  <si>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</si>
  <si>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</si>
  <si>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</si>
  <si>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</si>
  <si>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</si>
  <si>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</si>
  <si>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</si>
  <si>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</si>
  <si>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</si>
  <si>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</si>
  <si>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</si>
  <si>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</si>
  <si>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</si>
  <si>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</si>
  <si>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</si>
  <si>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</si>
  <si>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</si>
  <si>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</si>
  <si>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</si>
  <si>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</si>
  <si>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</si>
  <si>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</si>
  <si>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</si>
  <si>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</si>
  <si>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</si>
  <si>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</si>
  <si>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</si>
  <si>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</si>
  <si>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</si>
  <si>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</si>
  <si>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</si>
  <si>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</si>
  <si>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</si>
  <si>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</si>
  <si>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</si>
  <si>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</si>
  <si>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</si>
  <si>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</si>
  <si>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</si>
  <si>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</si>
  <si>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</si>
  <si>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</si>
  <si>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</si>
  <si>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</si>
  <si>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</si>
  <si>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</si>
  <si>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</si>
  <si>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</si>
  <si>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</si>
  <si>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</si>
  <si>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</si>
  <si>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</si>
  <si>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</si>
  <si>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</si>
  <si>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</si>
  <si>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</si>
  <si>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</si>
  <si>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</si>
  <si>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</si>
  <si>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</si>
  <si>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</si>
  <si>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</si>
  <si>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</si>
  <si>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</si>
  <si>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</si>
  <si>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</si>
  <si>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</si>
  <si>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</si>
  <si>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</si>
  <si>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</si>
  <si>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</si>
  <si>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</si>
  <si>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</si>
  <si>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</si>
  <si>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</si>
  <si>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</si>
  <si>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</si>
  <si>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</si>
  <si>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</si>
  <si>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</si>
  <si>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</si>
  <si>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</si>
  <si>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</si>
  <si>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</si>
  <si>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</si>
  <si>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</si>
  <si>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</si>
  <si>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</si>
  <si>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</si>
  <si>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</si>
  <si>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</si>
  <si>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</si>
  <si>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</si>
  <si>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</si>
  <si>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</si>
  <si>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</si>
  <si>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</si>
  <si>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</si>
  <si>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</si>
  <si>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</si>
  <si>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</si>
  <si>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</si>
  <si>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</si>
  <si>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</si>
  <si>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</si>
  <si>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</si>
  <si>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</si>
  <si>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</si>
  <si>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</si>
  <si>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</si>
  <si>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</si>
  <si>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</si>
  <si>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</si>
  <si>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</si>
  <si>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</si>
  <si>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</si>
  <si>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</si>
  <si>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</si>
  <si>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</si>
  <si>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</si>
  <si>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</si>
  <si>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</si>
  <si>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</si>
  <si>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</si>
  <si>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</si>
  <si>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</si>
  <si>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</si>
  <si>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</si>
  <si>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</si>
  <si>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</si>
  <si>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</si>
  <si>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</si>
  <si>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</si>
  <si>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</si>
  <si>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</si>
  <si>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</si>
  <si>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</si>
  <si>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</si>
  <si>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</si>
  <si>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</si>
  <si>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</si>
  <si>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</si>
  <si>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</si>
  <si>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</si>
  <si>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</si>
  <si>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</si>
  <si>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</si>
  <si>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</si>
  <si>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</si>
  <si>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</si>
  <si>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</si>
  <si>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</si>
  <si>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</si>
  <si>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</si>
  <si>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</si>
  <si>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</si>
  <si>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</si>
  <si>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</si>
  <si>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</si>
  <si>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</si>
  <si>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</si>
  <si>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</si>
  <si>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</si>
  <si>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</si>
  <si>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</si>
  <si>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</si>
  <si>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</si>
  <si>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</si>
  <si>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</si>
  <si>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</si>
  <si>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</si>
  <si>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</si>
  <si>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</si>
  <si>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</si>
  <si>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</si>
  <si>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</si>
  <si>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</si>
  <si>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</si>
  <si>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</si>
  <si>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</si>
  <si>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</si>
  <si>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</si>
  <si>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</si>
  <si>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</si>
  <si>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</si>
  <si>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</si>
  <si>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</si>
  <si>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</si>
  <si>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</si>
  <si>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</si>
  <si>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</si>
  <si>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</si>
  <si>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</si>
  <si>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</si>
  <si>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</si>
  <si>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</si>
  <si>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</si>
  <si>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</si>
  <si>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</si>
  <si>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</si>
  <si>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</si>
  <si>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</si>
  <si>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</si>
  <si>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</si>
  <si>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</si>
  <si>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</si>
  <si>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</si>
  <si>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</si>
  <si>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</si>
  <si>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</si>
  <si>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</si>
  <si>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</si>
  <si>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</si>
  <si>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</si>
  <si>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</si>
  <si>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</si>
  <si>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</si>
  <si>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</si>
  <si>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</si>
  <si>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</si>
  <si>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</si>
  <si>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</si>
  <si>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</si>
  <si>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</si>
  <si>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</si>
  <si>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</si>
  <si>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</si>
  <si>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</si>
  <si>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</si>
  <si>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</si>
  <si>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</si>
  <si>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</si>
  <si>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</si>
  <si>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</si>
  <si>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</si>
  <si>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</si>
  <si>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</si>
  <si>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</si>
  <si>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</si>
  <si>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</si>
  <si>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</si>
  <si>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</si>
  <si>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</si>
  <si>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</si>
  <si>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</si>
  <si>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</si>
  <si>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</si>
  <si>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</si>
  <si>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</si>
  <si>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</si>
  <si>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</si>
  <si>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</si>
  <si>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</si>
  <si>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</si>
  <si>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</si>
  <si>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</si>
  <si>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</si>
  <si>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</si>
  <si>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</si>
  <si>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</si>
  <si>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</si>
  <si>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</si>
  <si>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</si>
  <si>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</si>
  <si>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</si>
  <si>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</si>
  <si>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</si>
  <si>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</si>
  <si>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</si>
  <si>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</si>
  <si>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</si>
  <si>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</si>
  <si>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</si>
  <si>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</si>
  <si>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</si>
  <si>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</si>
  <si>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</si>
  <si>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</si>
  <si>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</si>
  <si>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</si>
  <si>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</si>
  <si>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</si>
  <si>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</si>
  <si>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</si>
  <si>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</si>
  <si>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</si>
  <si>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</si>
  <si>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</si>
  <si>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</si>
  <si>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</si>
  <si>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</si>
  <si>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</si>
  <si>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</si>
  <si>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</si>
  <si>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</si>
  <si>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</si>
  <si>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</si>
  <si>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</si>
  <si>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</si>
  <si>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</si>
  <si>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</si>
  <si>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</si>
  <si>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</si>
  <si>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</si>
  <si>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</si>
  <si>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</si>
  <si>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</si>
  <si>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</si>
  <si>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</si>
  <si>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</si>
  <si>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</si>
  <si>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</si>
  <si>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</si>
  <si>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</si>
  <si>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</si>
  <si>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</si>
  <si>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</si>
  <si>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</si>
  <si>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</si>
  <si>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</si>
  <si>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</si>
  <si>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</si>
  <si>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</si>
  <si>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</si>
  <si>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</si>
  <si>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</si>
  <si>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</si>
  <si>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</si>
  <si>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</si>
  <si>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</si>
  <si>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</si>
  <si>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</si>
  <si>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</si>
  <si>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</si>
  <si>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</si>
  <si>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</si>
  <si>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</si>
  <si>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</si>
  <si>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</si>
  <si>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</si>
  <si>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</si>
  <si>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</si>
  <si>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</si>
  <si>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</si>
  <si>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</si>
  <si>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</si>
  <si>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</si>
  <si>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</si>
  <si>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</si>
  <si>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</si>
  <si>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</si>
  <si>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</si>
  <si>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</si>
  <si>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</si>
  <si>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</si>
  <si>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</si>
  <si>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</si>
  <si>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</si>
  <si>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</si>
  <si>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</si>
  <si>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</si>
  <si>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</si>
  <si>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</si>
  <si>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</si>
  <si>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</si>
  <si>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</si>
  <si>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</si>
  <si>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</si>
  <si>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</si>
  <si>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</si>
  <si>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</si>
  <si>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</si>
  <si>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</si>
  <si>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</si>
  <si>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</si>
  <si>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</si>
  <si>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</si>
  <si>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</si>
  <si>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</si>
  <si>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</si>
  <si>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</si>
  <si>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</si>
  <si>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</si>
  <si>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</si>
  <si>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</si>
  <si>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</si>
  <si>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</si>
  <si>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</si>
  <si>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</si>
  <si>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</si>
  <si>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</si>
  <si>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</si>
  <si>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</si>
  <si>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</si>
  <si>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</si>
  <si>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</si>
  <si>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</si>
  <si>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</si>
  <si>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</si>
  <si>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</si>
  <si>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</si>
  <si>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</si>
  <si>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</si>
  <si>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</si>
  <si>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</si>
  <si>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</si>
  <si>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</si>
  <si>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</si>
  <si>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</si>
  <si>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</si>
  <si>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</si>
  <si>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</si>
  <si>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</si>
  <si>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</si>
  <si>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</si>
  <si>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</si>
  <si>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</si>
  <si>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</si>
  <si>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</si>
  <si>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</si>
  <si>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</si>
  <si>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</si>
  <si>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</si>
  <si>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</si>
  <si>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</si>
  <si>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</si>
  <si>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</si>
  <si>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</si>
  <si>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</si>
  <si>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</si>
  <si>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</si>
  <si>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</si>
  <si>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</si>
  <si>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</si>
  <si>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</si>
  <si>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</si>
  <si>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</si>
  <si>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</si>
  <si>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</si>
  <si>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</si>
  <si>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</si>
  <si>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</si>
  <si>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</si>
  <si>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</si>
  <si>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</si>
  <si>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</si>
  <si>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</si>
  <si>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</si>
  <si>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</si>
  <si>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</si>
  <si>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</si>
  <si>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</si>
  <si>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</si>
  <si>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</si>
  <si>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</si>
  <si>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</si>
  <si>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</si>
  <si>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</si>
  <si>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</si>
  <si>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</si>
  <si>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</si>
  <si>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</si>
  <si>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</si>
  <si>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</si>
  <si>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</si>
  <si>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</si>
  <si>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</si>
  <si>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</si>
  <si>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</si>
  <si>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</si>
  <si>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</si>
  <si>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</si>
  <si>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</si>
  <si>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</si>
  <si>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</si>
  <si>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</si>
  <si>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</si>
  <si>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</si>
  <si>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</si>
  <si>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</si>
  <si>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</si>
  <si>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</si>
  <si>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</si>
  <si>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</si>
  <si>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</si>
  <si>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</si>
  <si>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</si>
  <si>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</si>
  <si>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</si>
  <si>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</si>
  <si>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</si>
  <si>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</si>
  <si>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</si>
  <si>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</si>
  <si>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</si>
  <si>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</si>
  <si>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</si>
  <si>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</si>
  <si>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</si>
  <si>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</si>
  <si>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</si>
  <si>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</si>
  <si>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</si>
  <si>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</si>
  <si>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</si>
  <si>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</si>
  <si>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</si>
  <si>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</si>
  <si>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</si>
  <si>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</si>
  <si>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</si>
  <si>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</si>
  <si>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</si>
  <si>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</si>
  <si>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</si>
  <si>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</si>
  <si>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</si>
  <si>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</si>
  <si>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</si>
  <si>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</si>
  <si>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</si>
  <si>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</si>
  <si>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</si>
  <si>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</si>
  <si>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</si>
  <si>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</si>
  <si>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</si>
  <si>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</si>
  <si>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</si>
  <si>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</si>
  <si>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</si>
  <si>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</si>
  <si>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</si>
  <si>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</si>
  <si>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</si>
  <si>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</si>
  <si>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</si>
  <si>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</si>
  <si>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</si>
  <si>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</si>
  <si>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</si>
  <si>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</si>
  <si>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</si>
  <si>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</si>
  <si>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</si>
  <si>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</si>
  <si>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</si>
  <si>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</si>
  <si>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</si>
  <si>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</si>
  <si>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</si>
  <si>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</si>
  <si>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</si>
  <si>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</si>
  <si>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</si>
  <si>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</si>
  <si>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</si>
  <si>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</si>
  <si>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</si>
  <si>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</si>
  <si>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</si>
  <si>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</si>
  <si>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</si>
  <si>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</si>
  <si>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</si>
  <si>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</si>
  <si>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</si>
  <si>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</si>
  <si>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</si>
  <si>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</si>
  <si>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</si>
  <si>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</si>
  <si>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</si>
  <si>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</si>
  <si>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</si>
  <si>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</si>
  <si>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</si>
  <si>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</si>
  <si>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</si>
  <si>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</si>
  <si>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</si>
  <si>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</si>
  <si>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</si>
  <si>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</si>
  <si>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</si>
  <si>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</si>
  <si>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</si>
  <si>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</si>
  <si>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</si>
  <si>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</si>
  <si>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</si>
  <si>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</si>
  <si>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</si>
  <si>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</si>
  <si>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</si>
  <si>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</si>
  <si>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</si>
  <si>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</si>
  <si>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</si>
  <si>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</si>
  <si>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</si>
  <si>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</si>
  <si>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</si>
  <si>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</si>
  <si>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</si>
  <si>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</si>
  <si>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</si>
  <si>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</si>
  <si>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</si>
  <si>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</si>
  <si>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</si>
  <si>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</si>
  <si>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</si>
  <si>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</si>
  <si>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</si>
  <si>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</si>
  <si>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</si>
  <si>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</si>
  <si>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</si>
  <si>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</si>
  <si>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</si>
  <si>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</si>
  <si>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</si>
  <si>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</si>
  <si>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</si>
  <si>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</si>
  <si>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</si>
  <si>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</si>
  <si>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</si>
  <si>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</si>
  <si>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</si>
  <si>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</si>
  <si>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</si>
  <si>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</si>
  <si>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</si>
  <si>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</si>
  <si>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</si>
  <si>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</si>
  <si>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</si>
  <si>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</si>
  <si>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</si>
  <si>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</si>
  <si>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</si>
  <si>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</si>
  <si>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</si>
  <si>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</si>
  <si>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</si>
  <si>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</si>
  <si>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</si>
  <si>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</si>
  <si>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</si>
  <si>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</si>
  <si>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</si>
  <si>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</si>
  <si>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</si>
  <si>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</si>
  <si>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</si>
  <si>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</si>
  <si>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</si>
  <si>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</si>
  <si>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</si>
  <si>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</si>
  <si>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</si>
  <si>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</si>
  <si>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</si>
  <si>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</si>
  <si>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</si>
  <si>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</si>
  <si>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</si>
  <si>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</si>
  <si>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</si>
  <si>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</si>
  <si>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</si>
  <si>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</si>
  <si>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</si>
  <si>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</si>
  <si>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</si>
  <si>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</si>
  <si>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</si>
  <si>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</si>
  <si>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</si>
  <si>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</si>
  <si>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</si>
  <si>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</si>
  <si>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</si>
  <si>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</si>
  <si>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</si>
  <si>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</si>
  <si>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</si>
  <si>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</si>
  <si>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</si>
  <si>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</si>
  <si>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</si>
  <si>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</si>
  <si>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</si>
  <si>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</si>
  <si>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</si>
  <si>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</si>
  <si>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</si>
  <si>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</si>
  <si>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</si>
  <si>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</si>
  <si>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</si>
  <si>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</si>
  <si>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</si>
  <si>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</si>
  <si>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</si>
  <si>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</si>
  <si>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</si>
  <si>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</si>
  <si>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</si>
  <si>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</si>
  <si>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</si>
  <si>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</si>
  <si>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</si>
  <si>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</si>
  <si>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</si>
  <si>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</si>
  <si>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</si>
  <si>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</si>
  <si>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</si>
  <si>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</si>
  <si>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</si>
  <si>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</si>
  <si>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</si>
  <si>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</si>
  <si>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</si>
  <si>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</si>
  <si>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</si>
  <si>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</si>
  <si>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</si>
  <si>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</si>
  <si>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</si>
  <si>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</si>
  <si>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</si>
  <si>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</si>
  <si>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</si>
  <si>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</si>
  <si>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</si>
  <si>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</si>
  <si>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</si>
  <si>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</si>
  <si>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</si>
  <si>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</si>
  <si>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</si>
  <si>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</si>
  <si>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</si>
  <si>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</si>
  <si>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</si>
  <si>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</si>
  <si>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</si>
  <si>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</si>
  <si>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</si>
  <si>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</si>
  <si>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</si>
  <si>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</si>
  <si>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</si>
  <si>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</si>
  <si>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</si>
  <si>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</si>
  <si>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</si>
  <si>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</si>
  <si>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</si>
  <si>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</si>
  <si>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</si>
  <si>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</si>
  <si>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</si>
  <si>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</si>
  <si>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</si>
  <si>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</si>
  <si>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</si>
  <si>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</si>
  <si>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</si>
  <si>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</si>
  <si>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</si>
  <si>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</si>
  <si>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</si>
  <si>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</si>
  <si>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</si>
  <si>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</si>
  <si>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</si>
  <si>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</si>
  <si>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</si>
  <si>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</si>
  <si>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</si>
  <si>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</si>
  <si>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</si>
  <si>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</si>
  <si>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</si>
  <si>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</si>
  <si>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</si>
  <si>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</si>
  <si>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</si>
  <si>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</si>
  <si>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</si>
  <si>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</si>
  <si>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</si>
  <si>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</si>
  <si>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</si>
  <si>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</si>
  <si>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</si>
  <si>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</si>
  <si>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</si>
  <si>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</si>
  <si>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</si>
  <si>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</si>
  <si>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</si>
  <si>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</si>
  <si>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</si>
  <si>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</si>
  <si>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</si>
  <si>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</si>
  <si>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</si>
  <si>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</si>
  <si>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</si>
  <si>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</si>
  <si>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</si>
  <si>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</si>
  <si>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</si>
  <si>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</si>
  <si>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</si>
  <si>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</si>
  <si>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</si>
  <si>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</si>
  <si>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</si>
  <si>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</si>
  <si>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</si>
  <si>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</si>
  <si>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</si>
  <si>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</si>
  <si>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</si>
  <si>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</si>
  <si>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</si>
  <si>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</si>
  <si>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</si>
  <si>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</si>
  <si>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</si>
  <si>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</si>
  <si>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</si>
  <si>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</si>
  <si>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</si>
  <si>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</si>
  <si>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</si>
  <si>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</si>
  <si>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</si>
  <si>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</si>
  <si>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</si>
  <si>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</si>
  <si>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</si>
  <si>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</si>
  <si>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</si>
  <si>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</si>
  <si>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</si>
  <si>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</si>
  <si>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</si>
  <si>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</si>
  <si>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</si>
  <si>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</si>
  <si>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</si>
  <si>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</si>
  <si>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</si>
  <si>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</si>
  <si>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</si>
  <si>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</si>
  <si>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</si>
  <si>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</si>
  <si>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</si>
  <si>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</si>
  <si>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</si>
  <si>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</si>
  <si>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</si>
  <si>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</si>
  <si>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</si>
  <si>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</si>
  <si>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</si>
  <si>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</si>
  <si>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</si>
  <si>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</si>
  <si>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</si>
  <si>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</si>
  <si>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</si>
  <si>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</si>
  <si>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</si>
  <si>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</si>
  <si>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</si>
  <si>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</si>
  <si>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</si>
  <si>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</si>
  <si>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</si>
  <si>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</si>
  <si>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</si>
  <si>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</si>
  <si>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</si>
  <si>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</si>
  <si>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</si>
  <si>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</si>
  <si>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</si>
  <si>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</si>
  <si>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</si>
  <si>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</si>
  <si>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</si>
  <si>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</si>
  <si>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</si>
  <si>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</si>
  <si>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</si>
  <si>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</si>
  <si>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</si>
  <si>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</si>
  <si>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</si>
  <si>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</si>
  <si>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</si>
  <si>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</si>
  <si>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</si>
  <si>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</si>
  <si>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</si>
  <si>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</si>
  <si>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</si>
  <si>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</si>
  <si>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</si>
  <si>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</si>
  <si>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</si>
  <si>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</si>
  <si>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</si>
  <si>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</si>
  <si>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</si>
  <si>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</si>
  <si>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</si>
  <si>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</si>
  <si>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</si>
  <si>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</si>
  <si>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</si>
  <si>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</si>
  <si>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</si>
  <si>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</si>
  <si>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</si>
  <si>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</si>
  <si>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</si>
  <si>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</si>
  <si>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</si>
  <si>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</si>
  <si>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</si>
  <si>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</si>
  <si>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</si>
  <si>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</si>
  <si>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</si>
  <si>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</si>
  <si>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</si>
  <si>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</si>
  <si>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</si>
  <si>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</si>
  <si>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</si>
  <si>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</si>
  <si>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</si>
  <si>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</si>
  <si>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</si>
  <si>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</si>
  <si>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</si>
  <si>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</si>
  <si>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</si>
  <si>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</si>
  <si>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</si>
  <si>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</si>
  <si>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</si>
  <si>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</si>
  <si>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</si>
  <si>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</si>
  <si>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</si>
  <si>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</si>
  <si>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</si>
  <si>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</si>
  <si>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</si>
  <si>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</si>
  <si>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</si>
  <si>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</si>
  <si>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</si>
  <si>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</si>
  <si>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</si>
  <si>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</si>
  <si>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</si>
  <si>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</si>
  <si>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</si>
  <si>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</si>
  <si>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</si>
  <si>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</si>
  <si>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</si>
  <si>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</si>
  <si>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</si>
  <si>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</si>
  <si>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</si>
  <si>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</si>
  <si>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</si>
  <si>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</si>
  <si>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</si>
  <si>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</si>
  <si>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</si>
  <si>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</si>
  <si>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</si>
  <si>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</si>
  <si>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</si>
  <si>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</si>
  <si>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</si>
  <si>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</si>
  <si>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</si>
  <si>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</si>
  <si>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</si>
  <si>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</si>
  <si>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</si>
  <si>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</si>
  <si>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</si>
  <si>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</si>
  <si>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</si>
  <si>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</si>
  <si>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</si>
  <si>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</si>
  <si>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</si>
  <si>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</si>
  <si>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</si>
  <si>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</si>
  <si>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</si>
  <si>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</si>
  <si>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</si>
  <si>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</si>
  <si>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</si>
  <si>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</si>
  <si>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</si>
  <si>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</si>
  <si>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</si>
  <si>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</si>
  <si>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</si>
  <si>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</si>
  <si>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</si>
  <si>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</si>
  <si>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</si>
  <si>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</si>
  <si>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</si>
  <si>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</si>
  <si>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</si>
  <si>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</si>
  <si>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</si>
  <si>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</si>
  <si>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</si>
  <si>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</si>
  <si>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</si>
  <si>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</si>
  <si>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</si>
  <si>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</si>
  <si>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</si>
  <si>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</si>
  <si>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</si>
  <si>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</si>
  <si>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</si>
  <si>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</si>
  <si>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</si>
  <si>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</si>
  <si>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</si>
  <si>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</si>
  <si>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</si>
  <si>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</si>
  <si>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</si>
  <si>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</si>
  <si>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</si>
  <si>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</si>
  <si>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</si>
  <si>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</si>
  <si>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</si>
  <si>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</si>
  <si>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</si>
  <si>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</si>
  <si>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</si>
  <si>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</si>
  <si>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</si>
  <si>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</si>
  <si>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</si>
  <si>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</si>
  <si>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</si>
  <si>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</si>
  <si>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</si>
  <si>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</si>
  <si>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</si>
  <si>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</si>
  <si>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</si>
  <si>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</si>
  <si>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</si>
  <si>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</si>
  <si>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</si>
  <si>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</si>
  <si>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</si>
  <si>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</si>
  <si>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</si>
  <si>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</si>
  <si>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</si>
  <si>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</si>
  <si>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</si>
  <si>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</si>
  <si>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</si>
  <si>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</si>
  <si>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</si>
  <si>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</si>
  <si>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</si>
  <si>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</si>
  <si>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</si>
  <si>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</si>
  <si>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</si>
  <si>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</si>
  <si>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</si>
  <si>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</si>
  <si>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</si>
  <si>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</si>
  <si>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</si>
  <si>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</si>
  <si>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</si>
  <si>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</si>
  <si>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</si>
  <si>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</si>
  <si>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</si>
  <si>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</si>
  <si>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</si>
  <si>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</si>
  <si>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</si>
  <si>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</si>
  <si>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</si>
  <si>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</si>
  <si>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</si>
  <si>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</si>
  <si>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</si>
  <si>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</si>
  <si>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</si>
  <si>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</si>
  <si>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</si>
  <si>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</si>
  <si>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</si>
  <si>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</si>
  <si>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</si>
  <si>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</si>
  <si>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</si>
  <si>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</si>
  <si>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</si>
  <si>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</si>
  <si>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</si>
  <si>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</si>
  <si>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</si>
  <si>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</si>
  <si>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</si>
  <si>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</si>
  <si>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</si>
  <si>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</si>
  <si>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</si>
  <si>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</si>
  <si>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</si>
  <si>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</si>
  <si>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</si>
  <si>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</si>
  <si>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</si>
  <si>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</si>
  <si>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</si>
  <si>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</si>
  <si>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</si>
  <si>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</si>
  <si>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</si>
  <si>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</si>
  <si>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</si>
  <si>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</si>
  <si>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</si>
  <si>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</si>
  <si>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</si>
  <si>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</si>
  <si>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</si>
  <si>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</si>
  <si>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</si>
  <si>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</si>
  <si>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</si>
  <si>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</si>
  <si>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</si>
  <si>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</si>
  <si>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</si>
  <si>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</si>
  <si>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</si>
  <si>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</si>
  <si>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</si>
  <si>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</si>
  <si>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</si>
  <si>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</si>
  <si>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</si>
  <si>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</si>
  <si>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</si>
  <si>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</si>
  <si>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</si>
  <si>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</si>
  <si>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</si>
  <si>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</si>
  <si>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</si>
  <si>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</si>
  <si>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</si>
  <si>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</si>
  <si>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</si>
  <si>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</si>
  <si>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</si>
  <si>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</si>
  <si>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</si>
  <si>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</si>
  <si>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</si>
  <si>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</si>
  <si>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</si>
  <si>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</si>
  <si>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</si>
  <si>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</si>
  <si>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</si>
  <si>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</si>
  <si>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</si>
  <si>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</si>
  <si>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</si>
  <si>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</si>
  <si>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</si>
  <si>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</si>
  <si>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</si>
  <si>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</si>
  <si>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</si>
  <si>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</si>
  <si>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</si>
  <si>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</si>
  <si>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</si>
  <si>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</si>
  <si>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</si>
  <si>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</si>
  <si>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</si>
  <si>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</si>
  <si>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</si>
  <si>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</si>
  <si>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</si>
  <si>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</si>
  <si>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</si>
  <si>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</si>
  <si>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</si>
  <si>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</si>
  <si>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</si>
  <si>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</si>
  <si>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</si>
  <si>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</si>
  <si>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</si>
  <si>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</si>
  <si>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</si>
  <si>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</si>
  <si>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</si>
  <si>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</si>
  <si>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</si>
  <si>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</si>
  <si>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</si>
  <si>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</si>
  <si>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</si>
  <si>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</si>
  <si>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</si>
  <si>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</si>
  <si>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</si>
  <si>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</si>
  <si>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</si>
  <si>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</si>
  <si>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</si>
  <si>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</si>
  <si>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</si>
  <si>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</si>
  <si>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</si>
  <si>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</si>
  <si>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</si>
  <si>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</si>
  <si>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</si>
  <si>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</si>
  <si>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</si>
  <si>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</si>
  <si>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</si>
  <si>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</si>
  <si>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</si>
  <si>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</si>
  <si>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</si>
  <si>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</si>
  <si>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</si>
  <si>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</si>
  <si>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</si>
  <si>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</si>
  <si>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</si>
  <si>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</si>
  <si>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</si>
  <si>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</si>
  <si>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</si>
  <si>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</si>
  <si>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</si>
  <si>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</si>
  <si>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</si>
  <si>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</si>
  <si>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</si>
  <si>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</si>
  <si>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</si>
  <si>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</si>
  <si>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</si>
  <si>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</si>
  <si>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</si>
  <si>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</si>
  <si>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</si>
  <si>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</si>
  <si>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</si>
  <si>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</si>
  <si>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</si>
  <si>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</si>
  <si>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</si>
  <si>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</si>
  <si>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</si>
  <si>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</si>
  <si>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</si>
  <si>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</si>
  <si>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</si>
  <si>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</si>
  <si>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</si>
  <si>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</si>
  <si>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</si>
  <si>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</si>
  <si>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</si>
  <si>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</si>
  <si>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</si>
  <si>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</si>
  <si>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</si>
  <si>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</si>
  <si>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</si>
  <si>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</si>
  <si>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</si>
  <si>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</si>
  <si>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</si>
  <si>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</si>
  <si>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</si>
  <si>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</si>
  <si>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</si>
  <si>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</si>
  <si>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</si>
  <si>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</si>
  <si>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</si>
  <si>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</si>
  <si>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</si>
  <si>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</si>
  <si>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</si>
  <si>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</si>
  <si>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</si>
  <si>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</si>
  <si>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</si>
  <si>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</si>
  <si>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</si>
  <si>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</si>
  <si>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</si>
  <si>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</si>
  <si>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</si>
  <si>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</si>
  <si>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</si>
  <si>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</si>
  <si>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</si>
  <si>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</si>
  <si>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</si>
  <si>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</si>
  <si>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</si>
  <si>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</si>
  <si>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</si>
  <si>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</si>
  <si>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</si>
  <si>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</si>
  <si>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</si>
  <si>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</si>
  <si>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</si>
  <si>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</si>
  <si>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</si>
  <si>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</si>
  <si>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</si>
  <si>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</si>
  <si>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</si>
  <si>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</si>
  <si>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</si>
  <si>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</si>
  <si>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</si>
  <si>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</si>
  <si>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</si>
  <si>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</si>
  <si>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</si>
  <si>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</si>
  <si>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</si>
  <si>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</si>
  <si>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</si>
  <si>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</si>
  <si>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</si>
  <si>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</si>
  <si>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</si>
  <si>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</si>
  <si>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</si>
  <si>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</si>
  <si>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</si>
  <si>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</si>
  <si>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</si>
  <si>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</si>
  <si>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</si>
  <si>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</si>
  <si>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</si>
  <si>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</si>
  <si>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</si>
  <si>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</si>
  <si>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</si>
  <si>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</si>
  <si>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</si>
  <si>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</si>
  <si>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</si>
  <si>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</si>
  <si>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</si>
  <si>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</si>
  <si>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</si>
  <si>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</si>
  <si>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</si>
  <si>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</si>
  <si>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</si>
  <si>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</si>
  <si>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</si>
  <si>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</si>
  <si>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</si>
  <si>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</si>
  <si>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</si>
  <si>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</si>
  <si>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</si>
  <si>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</si>
  <si>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</si>
  <si>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</si>
  <si>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</si>
  <si>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</si>
  <si>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</si>
  <si>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</si>
  <si>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</si>
  <si>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</si>
  <si>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</si>
  <si>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</si>
  <si>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</si>
  <si>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</si>
  <si>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</si>
  <si>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</si>
  <si>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</si>
  <si>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</si>
  <si>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</si>
  <si>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</si>
  <si>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</si>
  <si>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</si>
  <si>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</si>
  <si>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</si>
  <si>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</si>
  <si>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</si>
  <si>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</si>
  <si>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</si>
  <si>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</si>
  <si>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</si>
  <si>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</si>
  <si>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</si>
  <si>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</si>
  <si>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</si>
  <si>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</si>
  <si>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</si>
  <si>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</si>
  <si>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</si>
  <si>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</si>
  <si>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</si>
  <si>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</si>
  <si>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</si>
  <si>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</si>
  <si>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</si>
  <si>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</si>
  <si>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</si>
  <si>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</si>
  <si>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</si>
  <si>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</si>
  <si>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</si>
  <si>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</si>
  <si>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</si>
  <si>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</si>
  <si>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</si>
  <si>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</si>
  <si>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</si>
  <si>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</si>
  <si>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</si>
  <si>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</si>
  <si>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</si>
  <si>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</si>
  <si>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</si>
  <si>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</si>
  <si>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</si>
  <si>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</si>
  <si>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</si>
  <si>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</si>
  <si>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</si>
  <si>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</si>
  <si>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</si>
  <si>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</si>
  <si>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</si>
  <si>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</si>
  <si>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</si>
  <si>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</si>
  <si>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</si>
  <si>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</si>
  <si>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</si>
  <si>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</si>
  <si>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</si>
  <si>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</si>
  <si>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</si>
  <si>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</si>
  <si>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</si>
  <si>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</si>
  <si>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</si>
  <si>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</si>
  <si>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</si>
  <si>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</si>
  <si>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</si>
  <si>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</si>
  <si>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</si>
  <si>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</si>
  <si>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</si>
  <si>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</si>
  <si>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</si>
  <si>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</si>
  <si>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</si>
  <si>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</si>
  <si>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</si>
  <si>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</si>
  <si>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</si>
  <si>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</si>
  <si>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</si>
  <si>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</si>
  <si>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</si>
  <si>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</si>
  <si>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</si>
  <si>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</si>
  <si>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</si>
  <si>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</si>
  <si>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</si>
  <si>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</si>
  <si>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</si>
  <si>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</si>
  <si>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</si>
  <si>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</si>
  <si>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</si>
  <si>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</si>
  <si>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</si>
  <si>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</si>
  <si>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</si>
  <si>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</si>
  <si>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</si>
  <si>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</si>
  <si>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</si>
  <si>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</si>
  <si>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</si>
  <si>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</si>
  <si>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</si>
  <si>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</si>
  <si>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</si>
  <si>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</si>
  <si>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</si>
  <si>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</si>
  <si>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</si>
  <si>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</si>
  <si>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</si>
  <si>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</si>
  <si>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</si>
  <si>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</si>
  <si>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</si>
  <si>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</si>
  <si>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</si>
  <si>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</si>
  <si>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</si>
  <si>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</si>
  <si>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</si>
  <si>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</si>
  <si>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</si>
  <si>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</si>
  <si>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</si>
  <si>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</si>
  <si>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</si>
  <si>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</si>
  <si>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</si>
  <si>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</si>
  <si>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</si>
  <si>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</si>
  <si>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</si>
  <si>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</si>
  <si>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</si>
  <si>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</si>
  <si>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</si>
  <si>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</si>
  <si>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</si>
  <si>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</si>
  <si>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</si>
  <si>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</si>
  <si>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</si>
  <si>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</si>
  <si>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</si>
  <si>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</si>
  <si>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</si>
  <si>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</si>
  <si>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</si>
  <si>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</si>
  <si>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</si>
  <si>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</si>
  <si>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</si>
  <si>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</si>
  <si>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</si>
  <si>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</si>
  <si>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</si>
  <si>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</si>
  <si>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</si>
  <si>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</si>
  <si>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</si>
  <si>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</si>
  <si>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</si>
  <si>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</si>
  <si>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</si>
  <si>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</si>
  <si>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</si>
  <si>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</si>
  <si>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</si>
  <si>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</si>
  <si>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</si>
  <si>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</si>
  <si>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</si>
  <si>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</si>
  <si>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</si>
  <si>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</si>
  <si>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</si>
  <si>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</si>
  <si>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</si>
  <si>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</si>
  <si>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</si>
  <si>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</si>
  <si>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</si>
  <si>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</si>
  <si>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</si>
  <si>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</si>
  <si>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</si>
  <si>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</si>
  <si>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</si>
  <si>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</si>
  <si>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</si>
  <si>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</si>
  <si>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</si>
  <si>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</si>
  <si>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</si>
  <si>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</si>
  <si>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</si>
  <si>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</si>
  <si>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</si>
  <si>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</si>
  <si>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</si>
  <si>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</si>
  <si>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</si>
  <si>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</si>
  <si>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</si>
  <si>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</si>
  <si>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</si>
  <si>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</si>
  <si>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</si>
  <si>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</si>
  <si>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</si>
  <si>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</si>
  <si>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</si>
  <si>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</si>
  <si>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</si>
  <si>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</si>
  <si>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</si>
  <si>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</si>
  <si>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</si>
  <si>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</si>
  <si>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</si>
  <si>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</si>
  <si>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</si>
  <si>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</si>
  <si>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</si>
  <si>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</si>
  <si>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</si>
  <si>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</si>
  <si>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</si>
  <si>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</si>
  <si>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</si>
  <si>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</si>
  <si>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</si>
  <si>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</si>
  <si>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</si>
  <si>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</si>
  <si>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</si>
  <si>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</si>
  <si>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</si>
  <si>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</si>
  <si>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</si>
  <si>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</si>
  <si>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</si>
  <si>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</si>
  <si>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</si>
  <si>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</si>
  <si>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</si>
  <si>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</si>
  <si>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</si>
  <si>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</si>
  <si>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</si>
  <si>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</si>
  <si>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</si>
  <si>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</si>
  <si>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</si>
  <si>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</si>
  <si>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</si>
  <si>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</si>
  <si>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</si>
  <si>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</si>
  <si>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</si>
  <si>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</si>
  <si>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</si>
  <si>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</si>
  <si>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</si>
  <si>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</si>
  <si>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</si>
  <si>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</si>
  <si>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</si>
  <si>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</si>
  <si>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</si>
  <si>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</si>
  <si>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</si>
  <si>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</si>
  <si>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</si>
  <si>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</si>
  <si>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</si>
  <si>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</si>
  <si>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</si>
  <si>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</si>
  <si>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</si>
  <si>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</si>
  <si>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</si>
  <si>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</si>
  <si>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</si>
  <si>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</si>
  <si>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</si>
  <si>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</si>
  <si>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</si>
  <si>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</si>
  <si>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</si>
  <si>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</si>
  <si>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</si>
  <si>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</si>
  <si>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</si>
  <si>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</si>
  <si>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</si>
  <si>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</si>
  <si>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</si>
  <si>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</si>
  <si>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</si>
  <si>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</si>
  <si>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</si>
  <si>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</si>
  <si>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</si>
  <si>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</si>
  <si>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</si>
  <si>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</si>
  <si>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</si>
  <si>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</si>
  <si>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</si>
  <si>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</si>
  <si>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</si>
  <si>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</si>
  <si>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</si>
  <si>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</si>
  <si>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</si>
  <si>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</si>
  <si>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</si>
  <si>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</si>
  <si>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</si>
  <si>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</si>
  <si>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</si>
  <si>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</si>
  <si>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</si>
  <si>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</si>
  <si>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</si>
  <si>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</si>
  <si>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</si>
  <si>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</si>
  <si>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</si>
  <si>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</si>
  <si>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</si>
  <si>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</si>
  <si>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</si>
  <si>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</si>
  <si>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</si>
  <si>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</si>
  <si>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</si>
  <si>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</si>
  <si>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</si>
  <si>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</si>
  <si>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</si>
  <si>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</si>
  <si>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</si>
  <si>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</si>
  <si>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</si>
  <si>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</si>
  <si>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</si>
  <si>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</si>
  <si>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</si>
  <si>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</si>
  <si>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</si>
  <si>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</si>
  <si>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</si>
  <si>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</si>
  <si>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</si>
  <si>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</si>
  <si>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</si>
  <si>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</si>
  <si>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</si>
  <si>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</si>
  <si>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</si>
  <si>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</si>
  <si>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</si>
  <si>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</si>
  <si>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</si>
  <si>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</si>
  <si>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</si>
  <si>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</si>
  <si>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</si>
  <si>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</si>
  <si>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</si>
  <si>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</si>
  <si>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</si>
  <si>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</si>
  <si>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</si>
  <si>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</si>
  <si>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</si>
  <si>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</si>
  <si>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</si>
  <si>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</si>
  <si>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</si>
  <si>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</si>
  <si>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</si>
  <si>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</si>
  <si>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</si>
  <si>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</si>
  <si>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</si>
  <si>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</si>
  <si>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</si>
  <si>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</si>
  <si>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</si>
  <si>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</si>
  <si>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</si>
  <si>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</si>
  <si>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</si>
  <si>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</si>
  <si>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</si>
  <si>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</si>
  <si>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</si>
  <si>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</si>
  <si>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</si>
  <si>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</si>
  <si>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</si>
  <si>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</si>
  <si>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</si>
  <si>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</si>
  <si>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</si>
  <si>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</si>
  <si>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</si>
  <si>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</si>
  <si>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</si>
  <si>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</si>
  <si>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</si>
  <si>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</si>
  <si>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</si>
  <si>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</si>
  <si>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</si>
  <si>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</si>
  <si>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</si>
  <si>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</si>
  <si>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</si>
  <si>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</si>
  <si>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</si>
  <si>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</si>
  <si>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</si>
  <si>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</si>
  <si>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</si>
  <si>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</si>
  <si>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</si>
  <si>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</si>
  <si>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</si>
  <si>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</si>
  <si>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</si>
  <si>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</si>
  <si>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</si>
  <si>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</si>
  <si>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</si>
  <si>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</si>
  <si>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</si>
  <si>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</si>
  <si>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</si>
  <si>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</si>
  <si>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</si>
  <si>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</si>
  <si>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</si>
  <si>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</si>
  <si>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</si>
  <si>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</si>
  <si>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</si>
  <si>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</si>
  <si>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</si>
  <si>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</si>
  <si>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</si>
  <si>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</si>
  <si>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</si>
  <si>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</si>
  <si>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</si>
  <si>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</si>
  <si>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</si>
  <si>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</si>
  <si>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</si>
  <si>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</si>
  <si>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</si>
  <si>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</si>
  <si>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</si>
  <si>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</si>
  <si>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</si>
  <si>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</si>
  <si>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</si>
  <si>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</si>
  <si>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</si>
  <si>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</si>
  <si>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</si>
  <si>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</si>
  <si>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</si>
  <si>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</si>
  <si>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</si>
  <si>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</si>
  <si>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</si>
  <si>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</si>
  <si>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</si>
  <si>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</si>
  <si>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</si>
  <si>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</si>
  <si>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</si>
  <si>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</si>
  <si>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</si>
  <si>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</si>
  <si>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</si>
  <si>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</si>
  <si>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</si>
  <si>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</si>
  <si>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</si>
  <si>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</si>
  <si>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</si>
  <si>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</si>
  <si>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</si>
  <si>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</si>
  <si>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</si>
  <si>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</si>
  <si>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</si>
  <si>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</si>
  <si>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</si>
  <si>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</si>
  <si>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</si>
  <si>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</si>
  <si>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</si>
  <si>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</si>
  <si>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</si>
  <si>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</si>
  <si>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</si>
  <si>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</si>
  <si>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</si>
  <si>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</si>
  <si>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</si>
  <si>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</si>
  <si>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</si>
  <si>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</si>
  <si>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</si>
  <si>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</si>
  <si>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</si>
  <si>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</si>
  <si>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</si>
  <si>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</si>
  <si>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</si>
  <si>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</si>
  <si>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</si>
  <si>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</si>
  <si>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</si>
  <si>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</si>
  <si>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</si>
  <si>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</si>
  <si>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</si>
  <si>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</si>
  <si>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</si>
  <si>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</si>
  <si>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</si>
  <si>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</si>
  <si>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</si>
  <si>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</si>
  <si>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</si>
  <si>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</si>
  <si>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</si>
  <si>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</si>
  <si>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</si>
  <si>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</si>
  <si>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</si>
  <si>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</si>
  <si>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</si>
  <si>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</si>
  <si>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</si>
  <si>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</si>
  <si>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</si>
  <si>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</si>
  <si>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</si>
  <si>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</si>
  <si>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</si>
  <si>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</si>
  <si>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</si>
  <si>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</si>
  <si>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</si>
  <si>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</si>
  <si>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</si>
  <si>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</si>
  <si>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</si>
  <si>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</si>
  <si>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</si>
  <si>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</si>
  <si>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</si>
  <si>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</si>
  <si>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</si>
  <si>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</si>
  <si>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</si>
  <si>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</si>
  <si>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</si>
  <si>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</si>
  <si>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</si>
  <si>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</si>
  <si>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</si>
  <si>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</si>
  <si>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</si>
  <si>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</si>
  <si>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</si>
  <si>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</si>
  <si>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</si>
  <si>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</si>
  <si>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</si>
  <si>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</si>
  <si>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</si>
  <si>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</si>
  <si>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</si>
  <si>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</si>
  <si>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</si>
  <si>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</si>
  <si>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</si>
  <si>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</si>
  <si>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</si>
  <si>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</si>
  <si>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</si>
  <si>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</si>
  <si>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</si>
  <si>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</si>
  <si>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</si>
  <si>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</si>
  <si>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</si>
  <si>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</si>
  <si>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</si>
  <si>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</si>
  <si>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</si>
  <si>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</si>
  <si>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</si>
  <si>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</si>
  <si>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</si>
  <si>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</si>
  <si>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</si>
  <si>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</si>
  <si>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</si>
  <si>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</si>
  <si>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</si>
  <si>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</si>
  <si>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</si>
  <si>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</si>
  <si>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</si>
  <si>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</si>
  <si>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</si>
  <si>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</si>
  <si>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</si>
  <si>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</si>
  <si>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</si>
  <si>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</si>
  <si>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</si>
  <si>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</si>
  <si>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</si>
  <si>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</si>
  <si>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</si>
  <si>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</si>
  <si>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</si>
  <si>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</si>
  <si>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</si>
  <si>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</si>
  <si>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</si>
  <si>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</si>
  <si>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</si>
  <si>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</si>
  <si>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</si>
  <si>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</si>
  <si>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</si>
  <si>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</si>
  <si>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</si>
  <si>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</si>
  <si>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</si>
  <si>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</si>
  <si>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</si>
  <si>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</si>
  <si>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</si>
  <si>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</si>
  <si>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</si>
  <si>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</si>
  <si>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</si>
  <si>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</si>
  <si>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</si>
  <si>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</si>
  <si>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</si>
  <si>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</si>
  <si>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</si>
  <si>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</si>
  <si>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</si>
  <si>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</si>
  <si>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</si>
  <si>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</si>
  <si>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</si>
  <si>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</si>
  <si>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</si>
  <si>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</si>
  <si>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</si>
  <si>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</si>
  <si>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</si>
  <si>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</si>
  <si>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</si>
  <si>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</si>
  <si>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</si>
  <si>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</si>
  <si>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</si>
  <si>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</si>
  <si>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</si>
  <si>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</si>
  <si>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</si>
  <si>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</si>
  <si>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</si>
  <si>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</si>
  <si>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</si>
  <si>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</si>
  <si>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</si>
  <si>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</si>
  <si>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</si>
  <si>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</si>
  <si>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</si>
  <si>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</si>
  <si>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</si>
  <si>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</si>
  <si>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</si>
  <si>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</si>
  <si>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</si>
  <si>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</si>
  <si>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</si>
  <si>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</si>
  <si>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</si>
  <si>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</si>
  <si>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</si>
  <si>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</si>
  <si>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</si>
  <si>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</si>
  <si>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</si>
  <si>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</si>
  <si>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</si>
  <si>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</si>
  <si>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</si>
  <si>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</si>
  <si>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</si>
  <si>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</si>
  <si>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</si>
  <si>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</si>
  <si>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</si>
  <si>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</si>
  <si>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</si>
  <si>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</si>
  <si>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</si>
  <si>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</si>
  <si>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</si>
  <si>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</si>
  <si>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</si>
  <si>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</si>
  <si>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</si>
  <si>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</si>
  <si>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</si>
  <si>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</si>
  <si>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</si>
  <si>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</si>
  <si>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</si>
  <si>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</si>
  <si>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</si>
  <si>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</si>
  <si>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</si>
  <si>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</si>
  <si>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</si>
  <si>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</si>
  <si>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</si>
  <si>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</si>
  <si>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</si>
  <si>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</si>
  <si>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</si>
  <si>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</si>
  <si>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</si>
  <si>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</si>
  <si>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</si>
  <si>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</si>
  <si>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</si>
  <si>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</si>
  <si>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</si>
  <si>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</si>
  <si>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</si>
  <si>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</si>
  <si>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</si>
  <si>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</si>
  <si>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</si>
  <si>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</si>
  <si>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</si>
  <si>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</si>
  <si>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</si>
  <si>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</si>
  <si>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</si>
  <si>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</si>
  <si>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</si>
  <si>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</si>
  <si>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</si>
  <si>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</si>
  <si>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</si>
  <si>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</si>
  <si>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</si>
  <si>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</si>
  <si>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</si>
  <si>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</si>
  <si>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</si>
  <si>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</si>
  <si>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</si>
  <si>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</si>
  <si>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</si>
  <si>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</si>
  <si>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</si>
  <si>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</si>
  <si>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</si>
  <si>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</si>
  <si>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</si>
  <si>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</si>
  <si>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</si>
  <si>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</si>
  <si>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</si>
  <si>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</si>
  <si>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</si>
  <si>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</si>
  <si>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</si>
  <si>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</si>
  <si>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</si>
  <si>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</si>
  <si>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</si>
  <si>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</si>
  <si>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</si>
  <si>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</si>
  <si>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</si>
  <si>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</si>
  <si>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</si>
  <si>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</si>
  <si>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</si>
  <si>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</si>
  <si>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</si>
  <si>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</si>
  <si>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</si>
  <si>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</si>
  <si>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</si>
  <si>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</si>
  <si>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</si>
  <si>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</si>
  <si>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</si>
  <si>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</si>
  <si>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</si>
  <si>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</si>
  <si>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</si>
  <si>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</si>
  <si>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</si>
  <si>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</si>
  <si>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</si>
  <si>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</si>
  <si>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</si>
  <si>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</si>
  <si>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</si>
  <si>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</si>
  <si>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</si>
  <si>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</si>
  <si>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</si>
  <si>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</si>
  <si>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</si>
  <si>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</si>
  <si>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</si>
  <si>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</si>
  <si>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</si>
  <si>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</si>
  <si>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</si>
  <si>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</si>
  <si>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</si>
  <si>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</si>
  <si>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</si>
  <si>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</si>
  <si>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</si>
  <si>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</si>
  <si>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</si>
  <si>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</si>
  <si>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</si>
  <si>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</si>
  <si>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</si>
  <si>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</si>
  <si>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</si>
  <si>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</si>
  <si>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</si>
  <si>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</si>
  <si>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</si>
  <si>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</si>
  <si>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</si>
  <si>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</si>
  <si>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</si>
  <si>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</si>
  <si>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</si>
  <si>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</si>
  <si>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</si>
  <si>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</si>
  <si>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</si>
  <si>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</si>
  <si>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</si>
  <si>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</si>
  <si>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</si>
  <si>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</si>
  <si>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</si>
  <si>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</si>
  <si>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</si>
  <si>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</si>
  <si>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</si>
  <si>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</si>
  <si>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</si>
  <si>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</si>
  <si>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</si>
  <si>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</si>
  <si>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</si>
  <si>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</si>
  <si>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</si>
  <si>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</si>
  <si>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</si>
  <si>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</si>
  <si>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</si>
  <si>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</si>
  <si>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</si>
  <si>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</si>
  <si>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</si>
  <si>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</si>
  <si>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</si>
  <si>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</si>
  <si>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</si>
  <si>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</si>
  <si>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</si>
  <si>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</si>
  <si>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</si>
  <si>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</si>
  <si>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</si>
  <si>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</si>
  <si>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</si>
  <si>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</si>
  <si>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</si>
  <si>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</si>
  <si>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</si>
  <si>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</si>
  <si>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</si>
  <si>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</si>
  <si>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</si>
  <si>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</si>
  <si>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</si>
  <si>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</si>
  <si>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</si>
  <si>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</si>
  <si>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</si>
  <si>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</si>
  <si>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</si>
  <si>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</si>
  <si>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</si>
  <si>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</si>
  <si>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</si>
  <si>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</si>
  <si>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</si>
  <si>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</si>
  <si>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</si>
  <si>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</si>
  <si>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</si>
  <si>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</si>
  <si>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</si>
  <si>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</si>
  <si>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</si>
  <si>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</si>
  <si>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</si>
  <si>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</si>
  <si>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</si>
  <si>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</si>
  <si>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</si>
  <si>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</si>
  <si>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</si>
  <si>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</si>
  <si>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</si>
  <si>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</si>
  <si>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</si>
  <si>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</si>
  <si>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</si>
  <si>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</si>
  <si>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</si>
  <si>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</si>
  <si>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</si>
  <si>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</si>
  <si>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</si>
  <si>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</si>
  <si>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</si>
  <si>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</si>
  <si>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</si>
  <si>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</si>
  <si>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</si>
  <si>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</si>
  <si>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</si>
  <si>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</si>
  <si>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</si>
  <si>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</si>
  <si>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</si>
  <si>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</si>
  <si>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</si>
  <si>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</si>
  <si>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</si>
  <si>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</si>
  <si>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</si>
  <si>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</si>
  <si>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</si>
  <si>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</si>
  <si>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</si>
  <si>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</si>
  <si>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</si>
  <si>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</si>
  <si>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</si>
  <si>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</si>
  <si>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</si>
  <si>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</si>
  <si>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</si>
  <si>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</si>
  <si>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</si>
  <si>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</si>
  <si>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</si>
  <si>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</si>
  <si>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</si>
  <si>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</si>
  <si>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</si>
  <si>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</si>
  <si>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</si>
  <si>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</si>
  <si>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</si>
  <si>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</si>
  <si>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</si>
  <si>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</si>
  <si>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</si>
  <si>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</si>
  <si>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</si>
  <si>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</si>
  <si>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</si>
  <si>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</si>
  <si>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</si>
  <si>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</si>
  <si>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</si>
  <si>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</si>
  <si>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</si>
  <si>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</si>
  <si>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</si>
  <si>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</si>
  <si>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</si>
  <si>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</si>
  <si>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</si>
  <si>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</si>
  <si>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</si>
  <si>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</si>
  <si>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</si>
  <si>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</si>
  <si>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</si>
  <si>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</si>
  <si>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</si>
  <si>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</si>
  <si>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</si>
  <si>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</si>
  <si>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</si>
  <si>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</si>
  <si>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</si>
  <si>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</si>
  <si>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</si>
  <si>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</si>
  <si>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</si>
  <si>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</si>
  <si>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</si>
  <si>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</si>
  <si>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</si>
  <si>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</si>
  <si>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</si>
  <si>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</si>
  <si>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</si>
  <si>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</si>
  <si>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</si>
  <si>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</si>
  <si>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</si>
  <si>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</si>
  <si>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</si>
  <si>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</si>
  <si>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</si>
  <si>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</si>
  <si>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</si>
  <si>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</si>
  <si>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</si>
  <si>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</si>
  <si>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</si>
  <si>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</si>
  <si>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</si>
  <si>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</si>
  <si>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</si>
  <si>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</si>
  <si>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</si>
  <si>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</si>
  <si>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</si>
  <si>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</si>
  <si>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</si>
  <si>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</si>
  <si>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</si>
  <si>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</si>
  <si>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</si>
  <si>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</si>
  <si>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</si>
  <si>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</si>
  <si>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</si>
  <si>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</si>
  <si>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</si>
  <si>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</si>
  <si>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</si>
  <si>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</si>
  <si>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</si>
  <si>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</si>
  <si>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</si>
  <si>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</si>
  <si>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</si>
  <si>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</si>
  <si>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</si>
  <si>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</si>
  <si>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</si>
  <si>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</si>
  <si>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</si>
  <si>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</si>
  <si>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</si>
  <si>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</si>
  <si>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</si>
  <si>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</si>
  <si>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</si>
  <si>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</si>
  <si>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</si>
  <si>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</si>
  <si>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</si>
  <si>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</si>
  <si>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</si>
  <si>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</si>
  <si>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</si>
  <si>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</si>
  <si>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</si>
  <si>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</si>
  <si>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</si>
  <si>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</si>
  <si>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</si>
  <si>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</si>
  <si>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</si>
  <si>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</si>
  <si>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</si>
  <si>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</si>
  <si>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</si>
  <si>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</si>
  <si>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</si>
  <si>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</si>
  <si>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</si>
  <si>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</si>
  <si>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</si>
  <si>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</si>
  <si>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</si>
  <si>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</si>
  <si>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</si>
  <si>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</si>
  <si>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</si>
  <si>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</si>
  <si>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</si>
  <si>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</si>
  <si>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</si>
  <si>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</si>
  <si>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</si>
  <si>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</si>
  <si>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</si>
  <si>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</si>
  <si>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</si>
  <si>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</si>
  <si>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</si>
  <si>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</si>
  <si>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</si>
  <si>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</si>
  <si>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</si>
  <si>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</si>
  <si>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</si>
  <si>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</si>
  <si>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</si>
  <si>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</si>
  <si>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</si>
  <si>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</si>
  <si>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</si>
  <si>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</si>
  <si>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</si>
  <si>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</si>
  <si>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</si>
  <si>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</si>
  <si>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</si>
  <si>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</si>
  <si>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</si>
  <si>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</si>
  <si>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</si>
  <si>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</si>
  <si>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</si>
  <si>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</si>
  <si>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</si>
  <si>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</si>
  <si>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</si>
  <si>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</si>
  <si>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</si>
  <si>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</si>
  <si>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</si>
  <si>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</si>
  <si>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</si>
  <si>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</si>
  <si>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</si>
  <si>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</si>
  <si>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</si>
  <si>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</si>
  <si>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</si>
  <si>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</si>
  <si>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</si>
  <si>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</si>
  <si>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</si>
  <si>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</si>
  <si>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</si>
  <si>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</si>
  <si>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</si>
  <si>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</si>
  <si>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</si>
  <si>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</si>
  <si>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</si>
  <si>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</si>
  <si>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</si>
  <si>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</si>
  <si>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</si>
  <si>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</si>
  <si>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</si>
  <si>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</si>
  <si>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</si>
  <si>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</si>
  <si>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</si>
  <si>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</si>
  <si>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</si>
  <si>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</si>
  <si>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</si>
  <si>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</si>
  <si>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</si>
  <si>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</si>
  <si>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</si>
  <si>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</si>
  <si>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</si>
  <si>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</si>
  <si>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</si>
  <si>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</si>
  <si>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</si>
  <si>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</si>
  <si>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</si>
  <si>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</si>
  <si>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</si>
  <si>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</si>
  <si>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</si>
  <si>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</si>
  <si>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</si>
  <si>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</si>
  <si>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</si>
  <si>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</si>
  <si>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</si>
  <si>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</si>
  <si>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</si>
  <si>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</si>
  <si>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</si>
  <si>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</si>
  <si>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</si>
  <si>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</si>
  <si>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</si>
  <si>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</si>
  <si>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</si>
  <si>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</si>
  <si>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</si>
  <si>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</si>
  <si>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</si>
  <si>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</si>
  <si>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</si>
  <si>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</si>
  <si>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</si>
  <si>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</si>
  <si>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</si>
  <si>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</si>
  <si>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</si>
  <si>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</si>
  <si>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</si>
  <si>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</si>
  <si>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</si>
  <si>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</si>
  <si>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</si>
  <si>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</si>
  <si>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</si>
  <si>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</si>
  <si>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</si>
  <si>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</si>
  <si>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</si>
  <si>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</si>
  <si>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</si>
  <si>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</si>
  <si>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</si>
  <si>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</si>
  <si>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</si>
  <si>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</si>
  <si>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</si>
  <si>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</si>
  <si>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</si>
  <si>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</si>
  <si>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</si>
  <si>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</si>
  <si>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</si>
  <si>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</si>
  <si>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</si>
  <si>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</si>
  <si>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</si>
  <si>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</si>
  <si>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</si>
  <si>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</si>
  <si>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</si>
  <si>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</si>
  <si>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</si>
  <si>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</si>
  <si>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</si>
  <si>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</si>
  <si>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</si>
  <si>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</si>
  <si>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</si>
  <si>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</si>
  <si>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</si>
  <si>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</si>
  <si>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</si>
  <si>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</si>
  <si>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</si>
  <si>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</si>
  <si>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</si>
  <si>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</si>
  <si>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</si>
  <si>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</si>
  <si>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</si>
  <si>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</si>
  <si>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</si>
  <si>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</si>
  <si>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</si>
  <si>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</si>
  <si>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</si>
  <si>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</si>
  <si>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</si>
  <si>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</si>
  <si>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</si>
  <si>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</si>
  <si>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</si>
  <si>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</si>
  <si>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</si>
  <si>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</si>
  <si>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</si>
  <si>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</si>
  <si>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</si>
  <si>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</si>
  <si>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</si>
  <si>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</si>
  <si>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</si>
  <si>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</si>
  <si>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</si>
  <si>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</si>
  <si>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</si>
  <si>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</si>
  <si>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</si>
  <si>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</si>
  <si>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</si>
  <si>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</si>
  <si>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</si>
  <si>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</si>
  <si>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</si>
  <si>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</si>
  <si>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</si>
  <si>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</si>
  <si>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</si>
  <si>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</si>
  <si>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</si>
  <si>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</si>
  <si>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</si>
  <si>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</si>
  <si>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</si>
  <si>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</si>
  <si>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</si>
  <si>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</si>
  <si>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</si>
  <si>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</si>
  <si>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</si>
  <si>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</si>
  <si>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</si>
  <si>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</si>
  <si>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</si>
  <si>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</si>
  <si>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</si>
  <si>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</si>
  <si>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</si>
  <si>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</si>
  <si>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</si>
  <si>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</si>
  <si>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</si>
  <si>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</si>
  <si>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</si>
  <si>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</si>
  <si>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</si>
  <si>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</si>
  <si>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</si>
  <si>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</si>
  <si>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</si>
  <si>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</si>
  <si>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</si>
  <si>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</si>
  <si>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</si>
  <si>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</si>
  <si>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</si>
  <si>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</si>
  <si>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</si>
  <si>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</si>
  <si>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</si>
  <si>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</si>
  <si>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</si>
  <si>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</si>
  <si>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</si>
  <si>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</si>
  <si>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</si>
  <si>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</si>
  <si>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</si>
  <si>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</si>
  <si>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</si>
  <si>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</si>
  <si>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</si>
  <si>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</si>
  <si>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</si>
  <si>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</si>
  <si>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</si>
  <si>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</si>
  <si>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</si>
  <si>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</si>
  <si>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</si>
  <si>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</si>
  <si>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</si>
  <si>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</si>
  <si>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</si>
  <si>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</si>
  <si>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</si>
  <si>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</si>
  <si>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</si>
  <si>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</si>
  <si>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</si>
  <si>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</si>
  <si>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</si>
  <si>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</si>
  <si>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</si>
  <si>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</si>
  <si>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</si>
  <si>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</si>
  <si>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</si>
  <si>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</si>
  <si>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</si>
  <si>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</si>
  <si>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</si>
  <si>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</si>
  <si>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</si>
  <si>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</si>
  <si>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</si>
  <si>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</si>
  <si>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</si>
  <si>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</si>
  <si>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</si>
  <si>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</si>
  <si>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</si>
  <si>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</si>
  <si>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</si>
  <si>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</si>
  <si>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</si>
  <si>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</si>
  <si>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</si>
  <si>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</si>
  <si>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</si>
  <si>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</si>
  <si>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</si>
  <si>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</si>
  <si>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</si>
  <si>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</si>
  <si>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</si>
  <si>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</si>
  <si>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</si>
  <si>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</si>
  <si>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</si>
  <si>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</si>
  <si>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</si>
  <si>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</si>
  <si>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</si>
  <si>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</si>
  <si>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</si>
  <si>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</si>
  <si>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</si>
  <si>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</si>
  <si>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</si>
  <si>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</si>
  <si>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</si>
  <si>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</si>
  <si>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</si>
  <si>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</si>
  <si>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</si>
  <si>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</si>
  <si>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</si>
  <si>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</si>
  <si>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</si>
  <si>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</si>
  <si>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</si>
  <si>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</si>
  <si>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</si>
  <si>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</si>
  <si>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</si>
  <si>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</si>
  <si>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</si>
  <si>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</si>
  <si>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</si>
  <si>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</si>
  <si>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</si>
  <si>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</si>
  <si>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</si>
  <si>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</si>
  <si>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</si>
  <si>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</si>
  <si>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</si>
  <si>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</si>
  <si>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</si>
  <si>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</si>
  <si>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</si>
  <si>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</si>
  <si>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</si>
  <si>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</si>
  <si>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</si>
  <si>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</si>
  <si>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</si>
  <si>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</si>
  <si>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</si>
  <si>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</si>
  <si>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</si>
  <si>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</si>
  <si>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</si>
  <si>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</si>
  <si>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</si>
  <si>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</si>
  <si>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</si>
  <si>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</si>
  <si>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</si>
  <si>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</si>
  <si>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</si>
  <si>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</si>
  <si>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</si>
  <si>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</si>
  <si>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</si>
  <si>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</si>
  <si>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</si>
  <si>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</si>
  <si>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</si>
  <si>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</si>
  <si>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</si>
  <si>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</si>
  <si>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</si>
  <si>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</si>
  <si>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</si>
  <si>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</si>
  <si>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</si>
  <si>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</si>
  <si>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</si>
  <si>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</si>
  <si>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</si>
  <si>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</si>
  <si>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</si>
  <si>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</si>
  <si>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</si>
  <si>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</si>
  <si>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</si>
  <si>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</si>
  <si>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</si>
  <si>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</si>
  <si>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</si>
  <si>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</si>
  <si>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</si>
  <si>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</si>
  <si>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</si>
  <si>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</si>
  <si>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</si>
  <si>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</si>
  <si>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</si>
  <si>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</si>
  <si>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</si>
  <si>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</si>
  <si>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</si>
  <si>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</si>
  <si>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</si>
  <si>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</si>
  <si>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</si>
  <si>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</si>
  <si>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</si>
  <si>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</si>
  <si>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</si>
  <si>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</si>
  <si>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</si>
  <si>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</si>
  <si>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</si>
  <si>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</si>
  <si>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</si>
  <si>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</si>
  <si>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</si>
  <si>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</si>
  <si>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</si>
  <si>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</si>
  <si>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</si>
  <si>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</si>
  <si>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</si>
  <si>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</si>
  <si>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</si>
  <si>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</si>
  <si>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</si>
  <si>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</si>
  <si>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</si>
  <si>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</si>
  <si>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</si>
  <si>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</si>
  <si>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</si>
  <si>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</si>
  <si>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</si>
  <si>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</si>
  <si>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</si>
  <si>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</si>
  <si>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</si>
  <si>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</si>
  <si>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</si>
  <si>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</si>
  <si>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</si>
  <si>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</si>
  <si>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</si>
  <si>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</si>
  <si>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</si>
  <si>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</si>
  <si>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</si>
  <si>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</si>
  <si>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</si>
  <si>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</si>
  <si>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</si>
  <si>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</si>
  <si>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</si>
  <si>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</si>
  <si>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</si>
  <si>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</si>
  <si>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</si>
  <si>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</si>
  <si>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</si>
  <si>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</si>
  <si>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</si>
  <si>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</si>
  <si>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</si>
  <si>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</si>
  <si>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</si>
  <si>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</si>
  <si>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</si>
  <si>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</si>
  <si>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</si>
  <si>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</si>
  <si>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</si>
  <si>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</si>
  <si>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</si>
  <si>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</si>
  <si>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</si>
  <si>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</si>
  <si>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</si>
  <si>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</si>
  <si>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</si>
  <si>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</si>
  <si>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</si>
  <si>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</si>
  <si>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</si>
  <si>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</si>
  <si>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</si>
  <si>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</si>
  <si>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</si>
  <si>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</si>
  <si>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</si>
  <si>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</si>
  <si>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</si>
  <si>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</si>
  <si>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</si>
  <si>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</si>
  <si>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</si>
  <si>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</si>
  <si>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</si>
  <si>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</si>
  <si>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</si>
  <si>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</si>
  <si>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</si>
  <si>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</si>
  <si>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</si>
  <si>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</si>
  <si>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</si>
  <si>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</si>
  <si>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</si>
  <si>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</si>
  <si>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</si>
  <si>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</si>
  <si>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</si>
  <si>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</si>
  <si>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</si>
  <si>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</si>
  <si>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</si>
  <si>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</si>
  <si>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</si>
  <si>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</si>
  <si>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</si>
  <si>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</si>
  <si>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</si>
  <si>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</si>
  <si>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</si>
  <si>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</si>
  <si>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</si>
  <si>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</si>
  <si>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</si>
  <si>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</si>
  <si>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</si>
  <si>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</si>
  <si>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</si>
  <si>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</si>
  <si>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</si>
  <si>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</si>
  <si>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</si>
  <si>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</si>
  <si>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</si>
  <si>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</si>
  <si>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</si>
  <si>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</si>
  <si>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</si>
  <si>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</si>
  <si>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</si>
  <si>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</si>
  <si>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</si>
  <si>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</si>
  <si>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</si>
  <si>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</si>
  <si>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</si>
  <si>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</si>
  <si>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</si>
  <si>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</si>
  <si>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</si>
  <si>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</si>
  <si>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</si>
  <si>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</si>
  <si>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</si>
  <si>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</si>
  <si>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</si>
  <si>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</si>
  <si>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</si>
  <si>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</si>
  <si>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</si>
  <si>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</si>
  <si>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</si>
  <si>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</si>
  <si>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</si>
  <si>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</si>
  <si>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</si>
  <si>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</si>
  <si>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</si>
  <si>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</si>
  <si>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</si>
  <si>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</si>
  <si>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</si>
  <si>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</si>
  <si>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</si>
  <si>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</si>
  <si>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</si>
  <si>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</si>
  <si>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</si>
  <si>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</si>
  <si>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</si>
  <si>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</si>
  <si>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</si>
  <si>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</si>
  <si>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</si>
  <si>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</si>
  <si>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</si>
  <si>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</si>
  <si>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</si>
  <si>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</si>
  <si>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</si>
  <si>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</si>
  <si>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</si>
  <si>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</si>
  <si>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</si>
  <si>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</si>
  <si>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</si>
  <si>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</si>
  <si>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</si>
  <si>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</si>
  <si>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</si>
  <si>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</si>
  <si>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</si>
  <si>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</si>
  <si>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</si>
  <si>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</si>
  <si>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</si>
  <si>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</si>
  <si>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</si>
  <si>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</si>
  <si>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</si>
  <si>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</si>
  <si>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</si>
  <si>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</si>
  <si>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</si>
  <si>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</si>
  <si>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</si>
  <si>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</si>
  <si>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</si>
  <si>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</si>
  <si>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</si>
  <si>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</si>
  <si>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</si>
  <si>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</si>
  <si>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</si>
  <si>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</si>
  <si>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</si>
  <si>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</si>
  <si>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</si>
  <si>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</si>
  <si>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</si>
  <si>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</si>
  <si>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</si>
  <si>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</si>
  <si>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</si>
  <si>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</si>
  <si>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</si>
  <si>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</si>
  <si>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</si>
  <si>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</si>
  <si>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</si>
  <si>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</si>
  <si>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</si>
  <si>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</si>
  <si>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</si>
  <si>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</si>
  <si>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</si>
  <si>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</si>
  <si>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</si>
  <si>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</si>
  <si>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</si>
  <si>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</si>
  <si>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</si>
  <si>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</si>
  <si>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</si>
  <si>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</si>
  <si>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</si>
  <si>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</si>
  <si>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</si>
  <si>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</si>
  <si>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</si>
  <si>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</si>
  <si>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</si>
  <si>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</si>
  <si>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</si>
  <si>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</si>
  <si>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</si>
  <si>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</si>
  <si>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</si>
  <si>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</si>
  <si>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</si>
  <si>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</si>
  <si>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</si>
  <si>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</si>
  <si>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</si>
  <si>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</si>
  <si>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</si>
  <si>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</si>
  <si>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</si>
  <si>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</si>
  <si>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</si>
  <si>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</si>
  <si>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</si>
  <si>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</si>
  <si>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</si>
  <si>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</si>
  <si>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</si>
  <si>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</si>
  <si>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</si>
  <si>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</si>
  <si>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</si>
  <si>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</si>
  <si>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</si>
  <si>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</si>
  <si>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</si>
  <si>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</si>
  <si>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</si>
  <si>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</si>
  <si>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</si>
  <si>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</si>
  <si>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</si>
  <si>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</si>
  <si>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</si>
  <si>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</si>
  <si>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</si>
  <si>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</si>
  <si>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</si>
  <si>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</si>
  <si>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</si>
  <si>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</si>
  <si>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</si>
  <si>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</si>
  <si>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</si>
  <si>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</si>
  <si>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</si>
  <si>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</si>
  <si>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</si>
  <si>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</si>
  <si>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</si>
  <si>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</si>
  <si>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</si>
  <si>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</si>
  <si>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</si>
  <si>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</si>
  <si>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</si>
  <si>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</si>
  <si>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</si>
  <si>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</si>
  <si>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</si>
  <si>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</si>
  <si>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</si>
  <si>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</si>
  <si>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</si>
  <si>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</si>
  <si>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</si>
  <si>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</si>
  <si>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</si>
  <si>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</si>
  <si>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</si>
  <si>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</si>
  <si>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</si>
  <si>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</si>
  <si>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</si>
  <si>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</si>
  <si>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</si>
  <si>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</si>
  <si>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</si>
  <si>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</si>
  <si>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</si>
  <si>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</si>
  <si>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</si>
  <si>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</si>
  <si>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</si>
  <si>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</si>
  <si>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</si>
  <si>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</si>
  <si>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</si>
  <si>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</si>
  <si>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</si>
  <si>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</si>
  <si>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</si>
  <si>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</si>
  <si>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</si>
  <si>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</si>
  <si>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</si>
  <si>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</si>
  <si>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</si>
  <si>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</si>
  <si>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</si>
  <si>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</si>
  <si>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</si>
  <si>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</si>
  <si>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</si>
  <si>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</si>
  <si>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</si>
  <si>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</si>
  <si>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</si>
  <si>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</si>
  <si>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</si>
  <si>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</si>
  <si>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</si>
  <si>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</si>
  <si>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</si>
  <si>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</si>
  <si>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</si>
  <si>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</si>
  <si>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</si>
  <si>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</si>
  <si>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</si>
  <si>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</si>
  <si>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</si>
  <si>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</si>
  <si>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</si>
  <si>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</si>
  <si>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</si>
  <si>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</si>
  <si>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</si>
  <si>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</si>
  <si>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</si>
  <si>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</si>
  <si>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</si>
  <si>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</si>
  <si>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</si>
  <si>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</si>
  <si>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</si>
  <si>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</si>
  <si>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</si>
  <si>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</si>
  <si>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</si>
  <si>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</si>
  <si>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</si>
  <si>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</si>
  <si>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</si>
  <si>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</si>
  <si>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</si>
  <si>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</si>
  <si>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</si>
  <si>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</si>
  <si>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</si>
  <si>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</si>
  <si>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</si>
  <si>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</si>
  <si>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</si>
  <si>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</si>
  <si>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</si>
  <si>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</si>
  <si>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</si>
  <si>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</si>
  <si>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</si>
  <si>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</si>
  <si>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</si>
  <si>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</si>
  <si>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</si>
  <si>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</si>
  <si>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</si>
  <si>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</si>
  <si>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</si>
  <si>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</si>
  <si>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</si>
  <si>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</si>
  <si>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</si>
  <si>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</si>
  <si>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</si>
  <si>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</si>
  <si>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</si>
  <si>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</si>
  <si>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</si>
  <si>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</si>
  <si>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</si>
  <si>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</si>
  <si>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</si>
  <si>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</si>
  <si>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</si>
  <si>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</si>
  <si>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</si>
  <si>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</si>
  <si>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</si>
  <si>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</si>
  <si>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</si>
  <si>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</si>
  <si>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</si>
  <si>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</si>
  <si>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</si>
  <si>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</si>
  <si>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</si>
  <si>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</si>
  <si>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</si>
  <si>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</si>
  <si>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</si>
  <si>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</si>
  <si>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</si>
  <si>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</si>
  <si>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</si>
  <si>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</si>
  <si>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</si>
  <si>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</si>
  <si>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</si>
  <si>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</si>
  <si>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</si>
  <si>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</si>
  <si>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</si>
  <si>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</si>
  <si>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</si>
  <si>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</si>
  <si>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</si>
  <si>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</si>
  <si>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</si>
  <si>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</si>
  <si>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</si>
  <si>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</si>
  <si>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</si>
  <si>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</si>
  <si>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</si>
  <si>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</si>
  <si>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</si>
  <si>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</si>
  <si>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</si>
  <si>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</si>
  <si>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</si>
  <si>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</si>
  <si>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</si>
  <si>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</si>
  <si>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</si>
  <si>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</si>
  <si>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</si>
  <si>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</si>
  <si>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</si>
  <si>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</si>
  <si>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</si>
  <si>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</si>
  <si>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</si>
  <si>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</si>
  <si>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</si>
  <si>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</si>
  <si>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</si>
  <si>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</si>
  <si>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</si>
  <si>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</si>
  <si>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</si>
  <si>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</si>
  <si>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</si>
  <si>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</si>
  <si>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</si>
  <si>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</si>
  <si>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</si>
  <si>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</si>
  <si>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</si>
  <si>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</si>
  <si>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</si>
  <si>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</si>
  <si>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</si>
  <si>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</si>
  <si>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</si>
  <si>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</si>
  <si>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</si>
  <si>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</si>
  <si>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</si>
  <si>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</si>
  <si>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</si>
  <si>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</si>
  <si>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</si>
  <si>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</si>
  <si>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</si>
  <si>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</si>
  <si>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</si>
  <si>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</si>
  <si>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</si>
  <si>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</si>
  <si>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</si>
  <si>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</si>
  <si>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</si>
  <si>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</si>
  <si>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</si>
  <si>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</si>
  <si>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</si>
  <si>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</si>
  <si>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</si>
  <si>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</si>
  <si>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</si>
  <si>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</si>
  <si>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</si>
  <si>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</si>
  <si>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</si>
  <si>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</si>
  <si>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</si>
  <si>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</si>
  <si>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</si>
  <si>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</si>
  <si>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</si>
  <si>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</si>
  <si>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</si>
  <si>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</si>
  <si>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</si>
  <si>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</si>
  <si>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</si>
  <si>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</si>
  <si>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</si>
  <si>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</si>
  <si>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</si>
  <si>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</si>
  <si>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</si>
  <si>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</si>
  <si>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</si>
  <si>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</si>
  <si>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</si>
  <si>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</si>
  <si>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</si>
  <si>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</si>
  <si>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</si>
  <si>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</si>
  <si>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</si>
  <si>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</si>
  <si>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</si>
  <si>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</si>
  <si>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</si>
  <si>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</si>
  <si>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</si>
  <si>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</si>
  <si>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</si>
  <si>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</si>
  <si>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</si>
  <si>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</si>
  <si>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</si>
  <si>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</si>
  <si>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</si>
  <si>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</si>
  <si>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</si>
  <si>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</si>
  <si>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</si>
  <si>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</si>
  <si>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</si>
  <si>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</si>
  <si>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</si>
  <si>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</si>
  <si>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</si>
  <si>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</si>
  <si>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</si>
  <si>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</si>
  <si>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</si>
  <si>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</si>
  <si>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</si>
  <si>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</si>
  <si>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</si>
  <si>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</si>
  <si>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</si>
  <si>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</si>
  <si>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</si>
  <si>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</si>
  <si>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</si>
  <si>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</si>
  <si>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</si>
  <si>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</si>
  <si>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</si>
  <si>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</si>
  <si>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</si>
  <si>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</si>
  <si>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</si>
  <si>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</si>
  <si>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</si>
  <si>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</si>
  <si>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</si>
  <si>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</si>
  <si>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</si>
  <si>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</si>
  <si>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</si>
  <si>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</si>
  <si>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</si>
  <si>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</si>
  <si>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</si>
  <si>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</si>
  <si>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</si>
  <si>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</si>
  <si>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</si>
  <si>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</si>
  <si>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</si>
  <si>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</si>
  <si>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</si>
  <si>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</si>
  <si>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</si>
  <si>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</si>
  <si>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</si>
  <si>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</si>
  <si>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</si>
  <si>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</si>
  <si>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</si>
  <si>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</si>
  <si>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</si>
  <si>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</si>
  <si>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</si>
  <si>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</si>
  <si>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</si>
  <si>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</si>
  <si>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</si>
  <si>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</si>
  <si>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</si>
  <si>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</si>
  <si>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</si>
  <si>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</si>
  <si>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</si>
  <si>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</si>
  <si>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</si>
  <si>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</si>
  <si>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</si>
  <si>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</si>
  <si>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</si>
  <si>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</si>
  <si>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</si>
  <si>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</si>
  <si>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</si>
  <si>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</si>
  <si>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</si>
  <si>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</si>
  <si>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</si>
  <si>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</si>
  <si>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</si>
  <si>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</si>
  <si>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</si>
  <si>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</si>
  <si>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</si>
  <si>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</si>
  <si>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</si>
  <si>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</si>
  <si>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</si>
  <si>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</si>
  <si>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</si>
  <si>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</si>
  <si>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</si>
  <si>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</si>
  <si>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</si>
  <si>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</si>
  <si>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</si>
  <si>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</si>
  <si>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</si>
  <si>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</si>
  <si>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</si>
  <si>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</si>
  <si>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</si>
  <si>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</si>
  <si>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</si>
  <si>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</si>
  <si>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</si>
  <si>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</si>
  <si>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</si>
  <si>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</si>
  <si>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</si>
  <si>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</si>
  <si>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</si>
  <si>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</si>
  <si>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</si>
  <si>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</si>
  <si>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</si>
  <si>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</si>
  <si>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</si>
  <si>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</si>
  <si>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</si>
  <si>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</si>
  <si>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</si>
  <si>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</si>
  <si>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</si>
  <si>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</si>
  <si>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</si>
  <si>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</si>
  <si>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</si>
  <si>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</si>
  <si>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</si>
  <si>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</si>
  <si>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</si>
  <si>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</si>
  <si>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</si>
  <si>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</si>
  <si>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</si>
  <si>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</si>
  <si>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</si>
  <si>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</si>
  <si>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</si>
  <si>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</si>
  <si>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</si>
  <si>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</si>
  <si>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</si>
  <si>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</si>
  <si>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</si>
  <si>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</si>
  <si>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</si>
  <si>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</si>
  <si>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</si>
  <si>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</si>
  <si>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</si>
  <si>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</si>
  <si>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</si>
  <si>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</si>
  <si>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</si>
  <si>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</si>
  <si>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</si>
  <si>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</si>
  <si>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</si>
  <si>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</si>
  <si>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</si>
  <si>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</si>
  <si>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</si>
  <si>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</si>
  <si>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</si>
  <si>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</si>
  <si>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</si>
  <si>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</si>
  <si>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</si>
  <si>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</si>
  <si>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</si>
  <si>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</si>
  <si>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</si>
  <si>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</si>
  <si>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</si>
  <si>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</si>
  <si>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</si>
  <si>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</si>
  <si>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</si>
  <si>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</si>
  <si>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</si>
  <si>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</si>
  <si>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</si>
  <si>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</si>
  <si>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</si>
  <si>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</si>
  <si>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</si>
  <si>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</si>
  <si>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</si>
  <si>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</si>
  <si>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</si>
  <si>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</si>
  <si>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</si>
  <si>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</si>
  <si>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</si>
  <si>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</si>
  <si>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</si>
  <si>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</si>
  <si>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</si>
  <si>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</si>
  <si>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</si>
  <si>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</si>
  <si>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</si>
  <si>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</si>
  <si>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</si>
  <si>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</si>
  <si>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</si>
  <si>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</si>
  <si>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</si>
  <si>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</si>
  <si>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</si>
  <si>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</si>
  <si>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</si>
  <si>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</si>
  <si>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</si>
  <si>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</si>
  <si>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</si>
  <si>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</si>
  <si>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</si>
  <si>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</si>
  <si>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</si>
  <si>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</si>
  <si>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</si>
  <si>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</si>
  <si>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</si>
  <si>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</si>
  <si>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</si>
  <si>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</si>
  <si>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</si>
  <si>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</si>
  <si>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</si>
  <si>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</si>
  <si>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</si>
  <si>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</si>
  <si>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</si>
  <si>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</si>
  <si>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</si>
  <si>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</si>
  <si>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</si>
  <si>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</si>
  <si>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</si>
  <si>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</si>
  <si>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</si>
  <si>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</si>
  <si>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</si>
  <si>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</si>
  <si>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</si>
  <si>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</si>
  <si>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</si>
  <si>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</si>
  <si>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</si>
  <si>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</si>
  <si>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</si>
  <si>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</si>
  <si>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</si>
  <si>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</si>
  <si>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</si>
  <si>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</si>
  <si>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</si>
  <si>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</si>
  <si>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</si>
  <si>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</si>
  <si>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</si>
  <si>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</si>
  <si>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</si>
  <si>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</si>
  <si>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</si>
  <si>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</si>
  <si>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</si>
  <si>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</si>
  <si>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</si>
  <si>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</si>
  <si>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</si>
  <si>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</si>
  <si>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</si>
  <si>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</si>
  <si>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</si>
  <si>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</si>
  <si>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</si>
  <si>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</si>
  <si>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</si>
  <si>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</si>
  <si>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</si>
  <si>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</si>
  <si>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</si>
  <si>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</si>
  <si>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</si>
  <si>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</si>
  <si>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</si>
  <si>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</si>
  <si>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</si>
  <si>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</si>
  <si>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</si>
  <si>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</si>
  <si>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</si>
  <si>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</si>
  <si>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</si>
  <si>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</si>
  <si>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</si>
  <si>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</si>
  <si>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</si>
  <si>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</si>
  <si>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</si>
  <si>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</si>
  <si>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</si>
  <si>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</si>
  <si>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</si>
  <si>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</si>
  <si>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</si>
  <si>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</si>
  <si>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</si>
  <si>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</si>
  <si>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</si>
  <si>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</si>
  <si>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</si>
  <si>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</si>
  <si>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</si>
  <si>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</si>
  <si>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</si>
  <si>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</si>
  <si>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</si>
  <si>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</si>
  <si>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</si>
  <si>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</si>
  <si>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</si>
  <si>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</si>
  <si>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</si>
  <si>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</si>
  <si>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</si>
  <si>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</si>
  <si>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</si>
  <si>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</si>
  <si>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</si>
  <si>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</si>
  <si>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</si>
  <si>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</si>
  <si>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</si>
  <si>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</si>
  <si>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</si>
  <si>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</si>
  <si>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</si>
  <si>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</si>
  <si>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</si>
  <si>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</si>
  <si>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</si>
  <si>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</si>
  <si>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</si>
  <si>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</si>
  <si>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</si>
  <si>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</si>
  <si>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</si>
  <si>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</si>
  <si>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</si>
  <si>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</si>
  <si>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</si>
  <si>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</si>
  <si>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</si>
  <si>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</si>
  <si>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</si>
  <si>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</si>
  <si>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</si>
  <si>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</si>
  <si>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</si>
  <si>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</si>
  <si>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</si>
  <si>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</si>
  <si>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</si>
  <si>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</si>
  <si>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</si>
  <si>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</si>
  <si>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</si>
  <si>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</si>
  <si>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</si>
  <si>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</si>
  <si>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</si>
  <si>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</si>
  <si>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</si>
  <si>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</si>
  <si>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</si>
  <si>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</si>
  <si>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</si>
  <si>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</si>
  <si>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</si>
  <si>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</si>
  <si>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</si>
  <si>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</si>
  <si>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</si>
  <si>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</si>
  <si>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</si>
  <si>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</si>
  <si>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</si>
  <si>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</si>
  <si>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</si>
  <si>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</si>
  <si>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</si>
  <si>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</si>
  <si>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</si>
  <si>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</si>
  <si>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</si>
  <si>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</si>
  <si>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</si>
  <si>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</si>
  <si>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</si>
  <si>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</si>
  <si>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</si>
  <si>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</si>
  <si>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</si>
  <si>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</si>
  <si>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</si>
  <si>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</si>
  <si>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</si>
  <si>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</si>
  <si>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</si>
  <si>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</si>
  <si>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</si>
  <si>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</si>
  <si>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</si>
  <si>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</si>
  <si>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</si>
  <si>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</si>
  <si>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</si>
  <si>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</si>
  <si>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</si>
  <si>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</si>
  <si>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</si>
  <si>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</si>
  <si>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</si>
  <si>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</si>
  <si>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</si>
  <si>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</si>
  <si>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</si>
  <si>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</si>
  <si>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</si>
  <si>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</si>
  <si>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</si>
  <si>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</si>
  <si>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</si>
  <si>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</si>
  <si>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</si>
  <si>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</si>
  <si>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</si>
  <si>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</si>
  <si>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</si>
  <si>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</si>
  <si>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</si>
  <si>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</si>
  <si>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</si>
  <si>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</si>
  <si>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</si>
  <si>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</si>
  <si>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</si>
  <si>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</si>
  <si>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</si>
  <si>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</si>
  <si>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</si>
  <si>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</si>
  <si>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</si>
  <si>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</si>
  <si>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</si>
  <si>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</si>
  <si>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</si>
  <si>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</si>
  <si>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</si>
  <si>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</si>
  <si>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</si>
  <si>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</si>
  <si>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</si>
  <si>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</si>
  <si>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</si>
  <si>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</si>
  <si>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</si>
  <si>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</si>
  <si>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</si>
  <si>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</si>
  <si>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</si>
  <si>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</si>
  <si>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</si>
  <si>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</si>
  <si>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</si>
  <si>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</si>
  <si>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</si>
  <si>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</si>
  <si>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</si>
  <si>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</si>
  <si>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</si>
  <si>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</si>
  <si>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</si>
  <si>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</si>
  <si>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</si>
  <si>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</si>
  <si>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</si>
  <si>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</si>
  <si>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</si>
  <si>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</si>
  <si>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</si>
  <si>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</si>
  <si>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</si>
  <si>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</si>
  <si>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</si>
  <si>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</si>
  <si>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</si>
  <si>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</si>
  <si>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</si>
  <si>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</si>
  <si>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</si>
  <si>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</si>
  <si>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</si>
  <si>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</si>
  <si>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</si>
  <si>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</si>
  <si>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</si>
  <si>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</si>
  <si>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</si>
  <si>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</si>
  <si>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</si>
  <si>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</si>
  <si>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</si>
  <si>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</si>
  <si>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</si>
  <si>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</si>
  <si>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</si>
  <si>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</si>
  <si>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</si>
  <si>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</si>
  <si>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</si>
  <si>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</si>
  <si>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</si>
  <si>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</si>
  <si>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</si>
  <si>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</si>
  <si>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</si>
  <si>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</si>
  <si>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</si>
  <si>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</si>
  <si>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</si>
  <si>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</si>
  <si>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</si>
  <si>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</si>
  <si>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</si>
  <si>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</si>
  <si>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</si>
  <si>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</si>
  <si>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</si>
  <si>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</si>
  <si>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</si>
  <si>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</si>
  <si>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</si>
  <si>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</si>
  <si>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</si>
  <si>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</si>
  <si>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</si>
  <si>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</si>
  <si>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</si>
  <si>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</si>
  <si>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</si>
  <si>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</si>
  <si>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</si>
  <si>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</si>
  <si>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</si>
  <si>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</si>
  <si>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</si>
  <si>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</si>
  <si>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</si>
  <si>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</si>
  <si>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</si>
  <si>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</si>
  <si>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</si>
  <si>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</si>
  <si>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</si>
  <si>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</si>
  <si>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</si>
  <si>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</si>
  <si>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</si>
  <si>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</si>
  <si>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</si>
  <si>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</si>
  <si>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</si>
  <si>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</si>
  <si>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</si>
  <si>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</si>
  <si>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</si>
  <si>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</si>
  <si>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</si>
  <si>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</si>
  <si>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</si>
  <si>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</si>
  <si>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</si>
  <si>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</si>
  <si>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</si>
  <si>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</si>
  <si>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</si>
  <si>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</si>
  <si>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</si>
  <si>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</si>
  <si>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</si>
  <si>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</si>
  <si>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</si>
  <si>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</si>
  <si>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</si>
  <si>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</si>
  <si>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</si>
  <si>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</si>
  <si>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</si>
  <si>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</si>
  <si>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</si>
  <si>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</si>
  <si>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</si>
  <si>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</si>
  <si>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</si>
  <si>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</si>
  <si>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</si>
  <si>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</si>
  <si>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</si>
  <si>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</si>
  <si>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</si>
  <si>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</si>
  <si>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</si>
  <si>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</si>
  <si>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</si>
  <si>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</si>
  <si>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</si>
  <si>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</si>
  <si>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</si>
  <si>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</si>
  <si>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</si>
  <si>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</si>
  <si>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</si>
  <si>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</si>
  <si>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</si>
  <si>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</si>
  <si>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</si>
  <si>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</si>
  <si>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</si>
  <si>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</si>
  <si>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</si>
  <si>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</si>
  <si>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</si>
  <si>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</si>
  <si>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</si>
  <si>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</si>
  <si>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</si>
  <si>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</si>
  <si>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</si>
  <si>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</si>
  <si>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</si>
  <si>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</si>
  <si>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</si>
  <si>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</si>
  <si>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</si>
  <si>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</si>
  <si>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</si>
  <si>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</si>
  <si>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</si>
  <si>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</si>
  <si>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</si>
  <si>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</si>
  <si>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</si>
  <si>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</si>
  <si>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</si>
  <si>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</si>
  <si>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</si>
  <si>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</si>
  <si>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</si>
  <si>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</si>
  <si>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</si>
  <si>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</si>
  <si>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</si>
  <si>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</si>
  <si>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</si>
  <si>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</si>
  <si>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</si>
  <si>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</si>
  <si>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</si>
  <si>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</si>
  <si>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</si>
  <si>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</si>
  <si>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</si>
  <si>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</si>
  <si>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</si>
  <si>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</si>
  <si>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</si>
  <si>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</si>
  <si>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</si>
  <si>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</si>
  <si>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</si>
  <si>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</si>
  <si>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</si>
  <si>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</si>
  <si>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</si>
  <si>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</si>
  <si>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</si>
  <si>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</si>
  <si>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</si>
  <si>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</si>
  <si>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</si>
  <si>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</si>
  <si>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</si>
  <si>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</si>
  <si>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</si>
  <si>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</si>
  <si>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</si>
  <si>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</si>
  <si>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</si>
  <si>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</si>
  <si>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</si>
  <si>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</si>
  <si>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</si>
  <si>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</si>
  <si>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</si>
  <si>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</si>
  <si>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</si>
  <si>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</si>
  <si>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</si>
  <si>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</si>
  <si>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</si>
  <si>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</si>
  <si>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</si>
  <si>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</si>
  <si>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</si>
  <si>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</si>
  <si>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</si>
  <si>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</si>
  <si>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</si>
  <si>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</si>
  <si>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</si>
  <si>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</si>
  <si>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</si>
  <si>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</si>
  <si>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</si>
  <si>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</si>
  <si>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</si>
  <si>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</si>
  <si>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</si>
  <si>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</si>
  <si>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</si>
  <si>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</si>
  <si>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</si>
  <si>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</si>
  <si>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</si>
  <si>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</si>
  <si>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</si>
  <si>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</si>
  <si>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</si>
  <si>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</si>
  <si>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</si>
  <si>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</si>
  <si>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</si>
  <si>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</si>
  <si>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</si>
  <si>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</si>
  <si>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</si>
  <si>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</si>
  <si>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</si>
  <si>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</si>
  <si>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</si>
  <si>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</si>
  <si>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</si>
  <si>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</si>
  <si>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</si>
  <si>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</si>
  <si>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</si>
  <si>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</si>
  <si>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</si>
  <si>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</si>
  <si>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</si>
  <si>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</si>
  <si>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</si>
  <si>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</si>
  <si>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</si>
  <si>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</si>
  <si>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</si>
  <si>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</si>
  <si>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</si>
  <si>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</si>
  <si>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</si>
  <si>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</si>
  <si>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</si>
  <si>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</si>
  <si>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</si>
  <si>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</si>
  <si>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</si>
  <si>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</si>
  <si>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</si>
  <si>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</si>
  <si>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</si>
  <si>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</si>
  <si>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</si>
  <si>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</si>
  <si>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</si>
  <si>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</si>
  <si>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</si>
  <si>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</si>
  <si>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</si>
  <si>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</si>
  <si>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</si>
  <si>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</si>
  <si>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</si>
  <si>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</si>
  <si>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</si>
  <si>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</si>
  <si>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</si>
  <si>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</si>
  <si>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</si>
  <si>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</si>
  <si>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</si>
  <si>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</si>
  <si>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</si>
  <si>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</si>
  <si>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</si>
  <si>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</si>
  <si>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</si>
  <si>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</si>
  <si>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</si>
  <si>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</si>
  <si>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</si>
  <si>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</si>
  <si>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</si>
  <si>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</si>
  <si>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</si>
  <si>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</si>
  <si>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</si>
  <si>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</si>
  <si>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</si>
  <si>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</si>
  <si>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</si>
  <si>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</si>
  <si>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</si>
  <si>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</si>
  <si>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</si>
  <si>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</si>
  <si>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</si>
  <si>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</si>
  <si>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</si>
  <si>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</si>
  <si>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</si>
  <si>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</si>
  <si>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</si>
  <si>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</si>
  <si>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</si>
  <si>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</si>
  <si>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</si>
  <si>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</si>
  <si>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</si>
  <si>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</si>
  <si>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</si>
  <si>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</si>
  <si>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</si>
  <si>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</si>
  <si>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</si>
  <si>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</si>
  <si>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</si>
  <si>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</si>
  <si>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</si>
  <si>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</si>
  <si>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</si>
  <si>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</si>
  <si>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</si>
  <si>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</si>
  <si>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</si>
  <si>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</si>
  <si>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</si>
  <si>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</si>
  <si>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</si>
  <si>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</si>
  <si>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</si>
  <si>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</si>
  <si>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</si>
  <si>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</si>
  <si>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</si>
  <si>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</si>
  <si>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</si>
  <si>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</si>
  <si>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</si>
  <si>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</si>
  <si>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</si>
  <si>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</si>
  <si>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</si>
  <si>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</si>
  <si>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</si>
  <si>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</si>
  <si>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</si>
  <si>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</si>
  <si>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</si>
  <si>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</si>
  <si>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</si>
  <si>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</si>
  <si>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</si>
  <si>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</si>
  <si>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</si>
  <si>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</si>
  <si>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</si>
  <si>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</si>
  <si>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</si>
  <si>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</si>
  <si>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</si>
  <si>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</si>
  <si>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</si>
  <si>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</si>
  <si>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</si>
  <si>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</si>
  <si>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</si>
  <si>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</si>
  <si>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</si>
  <si>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</si>
  <si>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</si>
  <si>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</si>
  <si>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</si>
  <si>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</si>
  <si>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</si>
  <si>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</si>
  <si>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</si>
  <si>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</si>
  <si>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</si>
  <si>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</si>
  <si>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</si>
  <si>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</si>
  <si>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</si>
  <si>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</si>
  <si>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</si>
  <si>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</si>
  <si>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</si>
  <si>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</si>
  <si>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</si>
  <si>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</si>
  <si>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</si>
  <si>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</si>
  <si>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</si>
  <si>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</si>
  <si>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</si>
  <si>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</si>
  <si>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</si>
  <si>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</si>
  <si>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</si>
  <si>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</si>
  <si>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</si>
  <si>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</si>
  <si>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</si>
  <si>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</si>
  <si>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</si>
  <si>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</si>
  <si>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</si>
  <si>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</si>
  <si>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</si>
  <si>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</si>
  <si>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</si>
  <si>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</si>
  <si>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</si>
  <si>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</si>
  <si>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</si>
  <si>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</si>
  <si>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</si>
  <si>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</si>
  <si>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</si>
  <si>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</si>
  <si>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</si>
  <si>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</si>
  <si>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</si>
  <si>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</si>
  <si>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</si>
  <si>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</si>
  <si>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</si>
  <si>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</si>
  <si>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</si>
  <si>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</si>
  <si>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</si>
  <si>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</si>
  <si>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</si>
  <si>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</si>
  <si>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</si>
  <si>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</si>
  <si>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</si>
  <si>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</si>
  <si>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</si>
  <si>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</si>
  <si>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</si>
  <si>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</si>
  <si>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</si>
  <si>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</si>
  <si>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</si>
  <si>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</si>
  <si>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</si>
  <si>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</si>
  <si>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</si>
  <si>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</si>
  <si>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</si>
  <si>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</si>
  <si>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</si>
  <si>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</si>
  <si>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</si>
  <si>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</si>
  <si>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</si>
  <si>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</si>
  <si>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</si>
  <si>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</si>
  <si>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</si>
  <si>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</si>
  <si>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</si>
  <si>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</si>
  <si>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</si>
  <si>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</si>
  <si>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</si>
  <si>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</si>
  <si>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</si>
  <si>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</si>
  <si>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</si>
  <si>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</si>
  <si>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</si>
  <si>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</si>
  <si>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</si>
  <si>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</si>
  <si>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</si>
  <si>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</si>
  <si>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</si>
  <si>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</si>
  <si>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</si>
  <si>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</si>
  <si>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</si>
  <si>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</si>
  <si>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</si>
  <si>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</si>
  <si>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</si>
  <si>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</si>
  <si>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</si>
  <si>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</si>
  <si>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</si>
  <si>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</si>
  <si>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</si>
  <si>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</si>
  <si>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</si>
  <si>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</si>
  <si>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</si>
  <si>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</si>
  <si>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</si>
  <si>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</si>
  <si>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</si>
  <si>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</si>
  <si>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</si>
  <si>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</si>
  <si>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</si>
  <si>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</si>
  <si>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</si>
  <si>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</si>
  <si>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</si>
  <si>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</si>
  <si>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</si>
  <si>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</si>
  <si>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</si>
  <si>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</si>
  <si>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</si>
  <si>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</si>
  <si>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</si>
  <si>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</si>
  <si>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</si>
  <si>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</si>
  <si>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</si>
  <si>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</si>
  <si>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</si>
  <si>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</si>
  <si>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</si>
  <si>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</si>
  <si>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</si>
  <si>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</si>
  <si>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</si>
  <si>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</si>
  <si>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</si>
  <si>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</si>
  <si>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</si>
  <si>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</si>
  <si>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</si>
  <si>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</si>
  <si>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</si>
  <si>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</si>
  <si>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</si>
  <si>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</si>
  <si>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</si>
  <si>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</si>
  <si>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</si>
  <si>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</si>
  <si>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</si>
  <si>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</si>
  <si>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</si>
  <si>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</si>
  <si>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</si>
  <si>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</si>
  <si>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</si>
  <si>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</si>
  <si>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</si>
  <si>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</si>
  <si>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</si>
  <si>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</si>
  <si>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</si>
  <si>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</si>
  <si>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</si>
  <si>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</si>
  <si>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</si>
  <si>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</si>
  <si>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</si>
  <si>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</si>
  <si>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</si>
  <si>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</si>
  <si>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</si>
  <si>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</si>
  <si>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</si>
  <si>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</si>
  <si>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</si>
  <si>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</si>
  <si>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</si>
  <si>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</si>
  <si>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</si>
  <si>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</si>
  <si>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</si>
  <si>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</si>
  <si>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</si>
  <si>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</si>
  <si>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</si>
  <si>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</si>
  <si>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</si>
  <si>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</si>
  <si>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</si>
  <si>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</si>
  <si>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</si>
  <si>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</si>
  <si>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</si>
  <si>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</si>
  <si>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</si>
  <si>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</si>
  <si>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</si>
  <si>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</si>
  <si>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</si>
  <si>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</si>
  <si>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</si>
  <si>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</si>
  <si>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</si>
  <si>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</si>
  <si>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</si>
  <si>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</si>
  <si>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</si>
  <si>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</si>
  <si>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</si>
  <si>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</si>
  <si>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</si>
  <si>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</si>
  <si>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</si>
  <si>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</si>
  <si>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</si>
  <si>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</si>
  <si>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</si>
  <si>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</si>
  <si>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</si>
  <si>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</si>
  <si>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</si>
  <si>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</si>
  <si>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</si>
  <si>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</si>
  <si>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</si>
  <si>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</si>
  <si>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</si>
  <si>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</si>
  <si>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</si>
  <si>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</si>
  <si>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</si>
  <si>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</si>
  <si>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</si>
  <si>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</si>
  <si>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</si>
  <si>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</si>
  <si>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</si>
  <si>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</si>
  <si>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</si>
  <si>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</si>
  <si>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</si>
  <si>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</si>
  <si>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</si>
  <si>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</si>
  <si>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</si>
  <si>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</si>
  <si>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</si>
  <si>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</si>
  <si>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</si>
  <si>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</si>
  <si>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</si>
  <si>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</si>
  <si>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</si>
  <si>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</si>
  <si>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</si>
  <si>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</si>
  <si>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</si>
  <si>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</si>
  <si>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</si>
  <si>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</si>
  <si>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</si>
  <si>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</si>
  <si>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</si>
  <si>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</si>
  <si>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</si>
  <si>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</si>
  <si>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</si>
  <si>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</si>
  <si>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</si>
  <si>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</si>
  <si>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</si>
  <si>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</si>
  <si>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</si>
  <si>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</si>
  <si>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</si>
  <si>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</si>
  <si>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</si>
  <si>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</si>
  <si>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</si>
  <si>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</si>
  <si>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</si>
  <si>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</si>
  <si>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</si>
  <si>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</si>
  <si>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</si>
  <si>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</si>
  <si>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</si>
  <si>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</si>
  <si>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</si>
  <si>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</si>
  <si>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</si>
  <si>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</si>
  <si>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</si>
  <si>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</si>
  <si>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</si>
  <si>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</si>
  <si>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</si>
  <si>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</si>
  <si>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</si>
  <si>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</si>
  <si>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</si>
  <si>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</si>
  <si>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</si>
  <si>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</si>
  <si>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</si>
  <si>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</si>
  <si>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</si>
  <si>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</si>
  <si>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</si>
  <si>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</si>
  <si>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</si>
  <si>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</si>
  <si>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</si>
  <si>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</si>
  <si>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</si>
  <si>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</si>
  <si>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</si>
  <si>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</si>
  <si>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</si>
  <si>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</si>
  <si>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</si>
  <si>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</si>
  <si>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</si>
  <si>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</si>
  <si>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</si>
  <si>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</si>
  <si>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</si>
  <si>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</si>
  <si>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</si>
  <si>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</si>
  <si>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</si>
  <si>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</si>
  <si>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</si>
  <si>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</si>
  <si>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</si>
  <si>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</si>
  <si>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</si>
  <si>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</si>
  <si>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</si>
  <si>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</si>
  <si>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</si>
  <si>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</si>
  <si>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</si>
  <si>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</si>
  <si>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</si>
  <si>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</si>
  <si>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</si>
  <si>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</si>
  <si>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</si>
  <si>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</si>
  <si>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</si>
  <si>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</si>
  <si>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</si>
  <si>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</si>
  <si>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</si>
  <si>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</si>
  <si>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</si>
  <si>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</si>
  <si>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</si>
  <si>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</si>
  <si>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</si>
  <si>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</si>
  <si>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</si>
  <si>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</si>
  <si>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</si>
  <si>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</si>
  <si>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</si>
  <si>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</si>
  <si>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</si>
  <si>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</si>
  <si>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</si>
  <si>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</si>
  <si>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</si>
  <si>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</si>
  <si>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</si>
  <si>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</si>
  <si>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</si>
  <si>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</si>
  <si>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</si>
  <si>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</si>
  <si>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</si>
  <si>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</si>
  <si>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</si>
  <si>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</si>
  <si>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</si>
  <si>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</si>
  <si>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</si>
  <si>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</si>
  <si>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</si>
  <si>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</si>
  <si>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</si>
  <si>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</si>
  <si>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</si>
  <si>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</si>
  <si>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</si>
  <si>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</si>
  <si>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</si>
  <si>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</si>
  <si>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</si>
  <si>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</si>
  <si>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</si>
  <si>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</si>
  <si>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</si>
  <si>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</si>
  <si>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</si>
  <si>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</si>
  <si>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</si>
  <si>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</si>
  <si>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</si>
  <si>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</si>
  <si>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</si>
  <si>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</si>
  <si>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</si>
  <si>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</si>
  <si>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</si>
  <si>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</si>
  <si>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</si>
  <si>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</si>
  <si>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</si>
  <si>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</si>
  <si>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</si>
  <si>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</si>
  <si>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</si>
  <si>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</si>
  <si>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</si>
  <si>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</si>
  <si>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</si>
  <si>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</si>
  <si>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</si>
  <si>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</si>
  <si>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</si>
  <si>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</si>
  <si>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</si>
  <si>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</si>
  <si>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</si>
  <si>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</si>
  <si>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</si>
  <si>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</si>
  <si>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</si>
  <si>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</si>
  <si>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</si>
  <si>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</si>
  <si>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</si>
  <si>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</si>
  <si>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</si>
  <si>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</si>
  <si>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</si>
  <si>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</si>
  <si>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</si>
  <si>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</si>
  <si>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</si>
  <si>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</si>
  <si>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</si>
  <si>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</si>
  <si>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</si>
  <si>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</si>
  <si>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</si>
  <si>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</si>
  <si>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</si>
  <si>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</si>
  <si>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</si>
  <si>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</si>
  <si>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</si>
  <si>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</si>
  <si>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</si>
  <si>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</si>
  <si>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</si>
  <si>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</si>
  <si>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</si>
  <si>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</si>
  <si>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</si>
  <si>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</si>
  <si>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</si>
  <si>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</si>
  <si>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</si>
  <si>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</si>
  <si>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</si>
  <si>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</si>
  <si>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</si>
  <si>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</si>
  <si>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</si>
  <si>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</si>
  <si>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</si>
  <si>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</si>
  <si>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</si>
  <si>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</si>
  <si>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</si>
  <si>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</si>
  <si>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</si>
  <si>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</si>
  <si>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</si>
  <si>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</si>
  <si>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</si>
  <si>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</si>
  <si>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</si>
  <si>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</si>
  <si>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</si>
  <si>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</si>
  <si>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</si>
  <si>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</si>
  <si>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</si>
  <si>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</si>
  <si>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</si>
  <si>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</si>
  <si>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</si>
  <si>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</si>
  <si>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</si>
  <si>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</si>
  <si>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</si>
  <si>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</si>
  <si>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</si>
  <si>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</si>
  <si>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</si>
  <si>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</si>
  <si>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</si>
  <si>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</si>
  <si>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</si>
  <si>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</si>
  <si>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</si>
  <si>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</si>
  <si>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</si>
  <si>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</si>
  <si>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</si>
  <si>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</si>
  <si>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</si>
  <si>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</si>
  <si>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</si>
  <si>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</si>
  <si>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</si>
  <si>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</si>
  <si>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</si>
  <si>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</si>
  <si>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</si>
  <si>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</si>
  <si>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</si>
  <si>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</si>
  <si>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</si>
  <si>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</si>
  <si>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</si>
  <si>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</si>
  <si>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</si>
  <si>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</si>
  <si>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</si>
  <si>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</si>
  <si>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</si>
  <si>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</si>
  <si>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</si>
  <si>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</si>
  <si>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</si>
  <si>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</si>
  <si>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</si>
  <si>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</si>
  <si>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</si>
  <si>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</si>
  <si>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</si>
  <si>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</si>
  <si>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</si>
  <si>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</si>
  <si>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</si>
  <si>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</si>
  <si>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</si>
  <si>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</si>
  <si>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</si>
  <si>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</si>
  <si>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</si>
  <si>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</si>
  <si>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</si>
  <si>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</si>
  <si>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</si>
  <si>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</si>
  <si>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</si>
  <si>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</si>
  <si>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</si>
  <si>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</si>
  <si>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</si>
  <si>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</si>
  <si>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</si>
  <si>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</si>
  <si>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</si>
  <si>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</si>
  <si>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</si>
  <si>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</si>
  <si>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</si>
  <si>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</si>
  <si>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</si>
  <si>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</si>
  <si>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</si>
  <si>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</si>
  <si>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</si>
  <si>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</si>
  <si>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</si>
  <si>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</si>
  <si>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</si>
  <si>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</si>
  <si>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</si>
  <si>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</si>
  <si>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</si>
  <si>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</si>
  <si>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</si>
  <si>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</si>
  <si>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</si>
  <si>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</si>
  <si>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</si>
  <si>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</si>
  <si>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</si>
  <si>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</si>
  <si>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</si>
  <si>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</si>
  <si>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</si>
  <si>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</si>
  <si>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</si>
  <si>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</si>
  <si>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</si>
  <si>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</si>
  <si>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</si>
  <si>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</si>
  <si>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</si>
  <si>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</si>
  <si>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</si>
  <si>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</si>
  <si>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</si>
  <si>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</si>
  <si>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</si>
  <si>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</si>
  <si>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</si>
  <si>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</si>
  <si>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</si>
  <si>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</si>
  <si>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</si>
  <si>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</si>
  <si>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</si>
  <si>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</si>
  <si>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</si>
  <si>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</si>
  <si>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</si>
  <si>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</si>
  <si>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</si>
  <si>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</si>
  <si>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</si>
  <si>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</si>
  <si>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</si>
  <si>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</si>
  <si>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</si>
  <si>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</si>
  <si>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</si>
  <si>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</si>
  <si>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</si>
  <si>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</si>
  <si>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</si>
  <si>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</si>
  <si>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</si>
  <si>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</si>
  <si>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</si>
  <si>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</si>
  <si>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</si>
  <si>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</si>
  <si>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</si>
  <si>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</si>
  <si>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</si>
  <si>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</si>
  <si>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</si>
  <si>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</si>
  <si>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</si>
  <si>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</si>
  <si>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</si>
  <si>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</si>
  <si>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</si>
  <si>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</si>
  <si>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</si>
  <si>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</si>
  <si>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</si>
  <si>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</si>
  <si>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</si>
  <si>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</si>
  <si>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</si>
  <si>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</si>
  <si>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</si>
  <si>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</si>
  <si>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</si>
  <si>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</si>
  <si>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</si>
  <si>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</si>
  <si>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</si>
  <si>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</si>
  <si>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</si>
  <si>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</si>
  <si>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</si>
  <si>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</si>
  <si>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</si>
  <si>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</si>
  <si>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</si>
  <si>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</si>
  <si>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</si>
  <si>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</si>
  <si>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</si>
  <si>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</si>
  <si>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</si>
  <si>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</si>
  <si>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</si>
  <si>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</si>
  <si>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</si>
  <si>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</si>
  <si>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</si>
  <si>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</si>
  <si>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</si>
  <si>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</si>
  <si>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</si>
  <si>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</si>
  <si>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</si>
  <si>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</si>
  <si>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</si>
  <si>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</si>
  <si>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</si>
  <si>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</si>
  <si>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</si>
  <si>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</si>
  <si>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</si>
  <si>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</si>
  <si>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</si>
  <si>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</si>
  <si>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</si>
  <si>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</si>
  <si>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</si>
  <si>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</si>
  <si>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</si>
  <si>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</si>
  <si>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</si>
  <si>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</si>
  <si>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</si>
  <si>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</si>
  <si>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</si>
  <si>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</si>
  <si>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</si>
  <si>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</si>
  <si>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</si>
  <si>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</si>
  <si>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</si>
  <si>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</si>
  <si>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</si>
  <si>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</si>
  <si>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</si>
  <si>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</si>
  <si>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</si>
  <si>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</si>
  <si>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</si>
  <si>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</si>
  <si>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</si>
  <si>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</si>
  <si>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</si>
  <si>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</si>
  <si>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</si>
  <si>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</si>
  <si>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</si>
  <si>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</si>
  <si>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</si>
  <si>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</si>
  <si>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</si>
  <si>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</si>
  <si>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</si>
  <si>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</si>
  <si>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</si>
  <si>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</si>
  <si>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</si>
  <si>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</si>
  <si>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</si>
  <si>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</si>
  <si>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</si>
  <si>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</si>
  <si>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</si>
  <si>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</si>
  <si>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</si>
  <si>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</si>
  <si>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</si>
  <si>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</si>
  <si>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</si>
  <si>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</si>
  <si>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</si>
  <si>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</si>
  <si>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</si>
  <si>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</si>
  <si>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</si>
  <si>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</si>
  <si>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</si>
  <si>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</si>
  <si>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</si>
  <si>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</si>
  <si>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</si>
  <si>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</si>
  <si>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</si>
  <si>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</si>
  <si>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</si>
  <si>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</si>
  <si>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</si>
  <si>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</si>
  <si>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</si>
  <si>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</si>
  <si>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</si>
  <si>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</si>
  <si>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</si>
  <si>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</si>
  <si>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</si>
  <si>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</si>
  <si>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</si>
  <si>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</si>
  <si>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</si>
  <si>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</si>
  <si>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</si>
  <si>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</si>
  <si>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</si>
  <si>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</si>
  <si>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</si>
  <si>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</si>
  <si>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</si>
  <si>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</si>
  <si>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</si>
  <si>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</si>
  <si>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</si>
  <si>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</si>
  <si>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</si>
  <si>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</si>
  <si>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</si>
  <si>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</si>
  <si>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</si>
  <si>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</si>
  <si>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</si>
  <si>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</si>
  <si>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</si>
  <si>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</si>
  <si>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</si>
  <si>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</si>
  <si>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</si>
  <si>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</si>
  <si>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</si>
  <si>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</si>
  <si>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</si>
  <si>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</si>
  <si>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</si>
  <si>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</si>
  <si>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</si>
  <si>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</si>
  <si>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</si>
  <si>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</si>
  <si>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</si>
  <si>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</si>
  <si>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</si>
  <si>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</si>
  <si>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</si>
  <si>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</si>
  <si>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</si>
  <si>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</si>
  <si>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</si>
  <si>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</si>
  <si>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</si>
  <si>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</si>
  <si>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</si>
  <si>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</si>
  <si>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</si>
  <si>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</si>
  <si>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</si>
  <si>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</si>
  <si>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</si>
  <si>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</si>
  <si>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</si>
  <si>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</si>
  <si>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</si>
  <si>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</si>
  <si>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</si>
  <si>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</si>
  <si>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</si>
  <si>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</si>
  <si>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</si>
  <si>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</si>
  <si>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</si>
  <si>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</si>
  <si>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</si>
  <si>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</si>
  <si>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</si>
  <si>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</si>
  <si>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</si>
  <si>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</si>
  <si>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</si>
  <si>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</si>
  <si>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</si>
  <si>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</si>
  <si>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</si>
  <si>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</si>
  <si>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</si>
  <si>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</si>
  <si>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</si>
  <si>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</si>
  <si>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</si>
  <si>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</si>
  <si>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</si>
  <si>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</si>
  <si>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</si>
  <si>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</si>
  <si>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</si>
  <si>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</si>
  <si>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</si>
  <si>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</si>
  <si>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</si>
  <si>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</si>
  <si>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</si>
  <si>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</si>
  <si>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</si>
  <si>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</si>
  <si>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</si>
  <si>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</si>
  <si>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</si>
  <si>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</si>
  <si>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</si>
  <si>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</si>
  <si>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</si>
  <si>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</si>
  <si>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</si>
  <si>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</si>
  <si>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</si>
  <si>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</si>
  <si>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</si>
  <si>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</si>
  <si>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</si>
  <si>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</si>
  <si>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</si>
  <si>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</si>
  <si>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</si>
  <si>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</si>
  <si>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</si>
  <si>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</si>
  <si>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</si>
  <si>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</si>
  <si>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</si>
  <si>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</si>
  <si>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</si>
  <si>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</si>
  <si>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</si>
  <si>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</si>
  <si>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</si>
  <si>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</si>
  <si>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</si>
  <si>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</si>
  <si>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</si>
  <si>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</si>
  <si>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</si>
  <si>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</si>
  <si>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</si>
  <si>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</si>
  <si>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</si>
  <si>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</si>
  <si>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</si>
  <si>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</si>
  <si>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</si>
  <si>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</si>
  <si>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</si>
  <si>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</si>
  <si>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</si>
  <si>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</si>
  <si>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</si>
  <si>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</si>
  <si>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</si>
  <si>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</si>
  <si>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</si>
  <si>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</si>
  <si>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</si>
  <si>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</si>
  <si>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</si>
  <si>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</si>
  <si>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</si>
  <si>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</si>
  <si>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</si>
  <si>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</si>
  <si>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</si>
  <si>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</si>
  <si>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</si>
  <si>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</si>
  <si>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</si>
  <si>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</si>
  <si>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</si>
  <si>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</si>
  <si>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</si>
  <si>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</si>
  <si>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</si>
  <si>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</si>
  <si>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</si>
  <si>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</si>
  <si>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</si>
  <si>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</si>
  <si>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</si>
  <si>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</si>
  <si>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</si>
  <si>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</si>
  <si>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</si>
  <si>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</si>
  <si>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</si>
  <si>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</si>
  <si>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</si>
  <si>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</si>
  <si>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</si>
  <si>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</si>
  <si>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</si>
  <si>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</si>
  <si>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</si>
  <si>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</si>
  <si>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</si>
  <si>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</si>
  <si>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</si>
  <si>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</si>
  <si>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</si>
  <si>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</si>
  <si>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</si>
  <si>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</si>
  <si>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</si>
  <si>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</si>
  <si>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</si>
  <si>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</si>
  <si>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</si>
  <si>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</si>
  <si>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</si>
  <si>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</si>
  <si>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</si>
  <si>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</si>
  <si>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</si>
  <si>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</si>
  <si>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</si>
  <si>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</si>
  <si>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</si>
  <si>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</si>
  <si>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</si>
  <si>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</si>
  <si>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</si>
  <si>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</si>
  <si>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</si>
  <si>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</si>
  <si>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</si>
  <si>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</si>
  <si>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</si>
  <si>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</si>
  <si>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</si>
  <si>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</si>
  <si>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</si>
  <si>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</si>
  <si>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</si>
  <si>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</si>
  <si>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</si>
  <si>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</si>
  <si>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</si>
  <si>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</si>
  <si>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</si>
  <si>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</si>
  <si>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</si>
  <si>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</si>
  <si>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</si>
  <si>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</si>
  <si>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</si>
  <si>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</si>
  <si>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</si>
  <si>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</si>
  <si>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</si>
  <si>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</si>
  <si>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</si>
  <si>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</si>
  <si>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</si>
  <si>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</si>
  <si>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</si>
  <si>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</si>
  <si>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</si>
  <si>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</si>
  <si>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</si>
  <si>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</si>
  <si>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</si>
  <si>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</si>
  <si>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</si>
  <si>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</si>
  <si>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</si>
  <si>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</si>
  <si>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</si>
  <si>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</si>
  <si>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</si>
  <si>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</si>
  <si>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</si>
  <si>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</si>
  <si>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</si>
  <si>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</si>
  <si>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</si>
  <si>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</si>
  <si>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</si>
  <si>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</si>
  <si>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</si>
  <si>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</si>
  <si>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</si>
  <si>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</si>
  <si>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</si>
  <si>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</si>
  <si>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</si>
  <si>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</si>
  <si>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</si>
  <si>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</si>
  <si>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</si>
  <si>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</si>
  <si>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</si>
  <si>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</si>
  <si>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</si>
  <si>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</si>
  <si>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</si>
  <si>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</si>
  <si>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</si>
  <si>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</si>
  <si>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</si>
  <si>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</si>
  <si>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</si>
  <si>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</si>
  <si>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</si>
  <si>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</si>
  <si>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</si>
  <si>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</si>
  <si>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</si>
  <si>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</si>
  <si>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</si>
  <si>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</si>
  <si>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</si>
  <si>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</si>
  <si>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</si>
  <si>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</si>
  <si>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</si>
  <si>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</si>
  <si>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</si>
  <si>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</si>
  <si>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</si>
  <si>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</si>
  <si>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</si>
  <si>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</si>
  <si>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</si>
  <si>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</si>
  <si>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</si>
  <si>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</si>
  <si>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</si>
  <si>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</si>
  <si>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</si>
  <si>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</si>
  <si>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</si>
  <si>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</si>
  <si>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</si>
  <si>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</si>
  <si>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</si>
  <si>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</si>
  <si>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</si>
  <si>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</si>
  <si>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</si>
  <si>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</si>
  <si>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</si>
  <si>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</si>
  <si>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</si>
  <si>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</si>
  <si>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</si>
  <si>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</si>
  <si>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</si>
  <si>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</si>
  <si>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</si>
  <si>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</si>
  <si>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</si>
  <si>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</si>
  <si>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</si>
  <si>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</si>
  <si>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</si>
  <si>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</si>
  <si>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</si>
  <si>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</si>
  <si>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</si>
  <si>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</si>
  <si>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</si>
  <si>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</si>
  <si>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</si>
  <si>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</si>
  <si>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</si>
  <si>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</si>
  <si>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</si>
  <si>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</si>
  <si>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</si>
  <si>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</si>
  <si>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</si>
  <si>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</si>
  <si>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</si>
  <si>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</si>
  <si>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</si>
  <si>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</si>
  <si>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</si>
  <si>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</si>
  <si>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</si>
  <si>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</si>
  <si>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</si>
  <si>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</si>
  <si>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</si>
  <si>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</si>
  <si>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</si>
  <si>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</si>
  <si>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</si>
  <si>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</si>
  <si>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</si>
  <si>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</si>
  <si>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</si>
  <si>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</si>
  <si>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</si>
  <si>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</si>
  <si>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</si>
  <si>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</si>
  <si>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</si>
  <si>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</si>
  <si>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</si>
  <si>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</si>
  <si>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</si>
  <si>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</si>
  <si>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</si>
  <si>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</si>
  <si>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</si>
  <si>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</si>
  <si>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</si>
  <si>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</si>
  <si>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</si>
  <si>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</si>
  <si>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</si>
  <si>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</si>
  <si>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</si>
  <si>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</si>
  <si>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</si>
  <si>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</si>
  <si>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</si>
  <si>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</si>
  <si>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</si>
  <si>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</si>
  <si>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</si>
  <si>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</si>
  <si>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</si>
  <si>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</si>
  <si>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</si>
  <si>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</si>
  <si>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</si>
  <si>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</si>
  <si>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</si>
  <si>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</si>
  <si>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</si>
  <si>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</si>
  <si>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</si>
  <si>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</si>
  <si>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</si>
  <si>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</si>
  <si>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</si>
  <si>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</si>
  <si>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</si>
  <si>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</si>
  <si>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</si>
  <si>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</si>
  <si>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</si>
  <si>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</si>
  <si>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</si>
  <si>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</si>
  <si>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</si>
  <si>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</si>
  <si>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</si>
  <si>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</si>
  <si>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</si>
  <si>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</si>
  <si>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</si>
  <si>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</si>
  <si>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</si>
  <si>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</si>
  <si>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</si>
  <si>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</si>
  <si>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</si>
  <si>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</si>
  <si>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</si>
  <si>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</si>
  <si>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</si>
  <si>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</si>
  <si>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</si>
  <si>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</si>
  <si>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</si>
  <si>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</si>
  <si>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</si>
  <si>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</si>
  <si>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</si>
  <si>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</si>
  <si>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</si>
  <si>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</si>
  <si>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</si>
  <si>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</si>
  <si>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</si>
  <si>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</si>
  <si>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</si>
  <si>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</si>
  <si>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</si>
  <si>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</si>
  <si>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</si>
  <si>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</si>
  <si>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</si>
  <si>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</si>
  <si>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</si>
  <si>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</si>
  <si>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</si>
  <si>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</si>
  <si>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</si>
  <si>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</si>
  <si>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</si>
  <si>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</si>
  <si>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</si>
  <si>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</si>
  <si>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</si>
  <si>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</si>
  <si>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</si>
  <si>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</si>
  <si>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</si>
  <si>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</si>
  <si>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</si>
  <si>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</si>
  <si>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</si>
  <si>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</si>
  <si>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</si>
  <si>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</si>
  <si>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</si>
  <si>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</si>
  <si>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</si>
  <si>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</si>
  <si>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</si>
  <si>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</si>
  <si>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</si>
  <si>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</si>
  <si>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</si>
  <si>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</si>
  <si>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</si>
  <si>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</si>
  <si>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</si>
  <si>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</si>
  <si>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</si>
  <si>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</si>
  <si>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</si>
  <si>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</si>
  <si>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</si>
  <si>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</si>
  <si>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</si>
  <si>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</si>
  <si>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</si>
  <si>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</si>
  <si>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</si>
  <si>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</si>
  <si>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</si>
  <si>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</si>
  <si>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</si>
  <si>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</si>
  <si>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</si>
  <si>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</si>
  <si>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</si>
  <si>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</si>
  <si>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</si>
  <si>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</si>
  <si>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</si>
  <si>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</si>
  <si>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</si>
  <si>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</si>
  <si>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</si>
  <si>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</si>
  <si>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</si>
  <si>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</si>
  <si>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</si>
  <si>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</si>
  <si>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</si>
  <si>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</si>
  <si>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</si>
  <si>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</si>
  <si>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</si>
  <si>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</si>
  <si>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</si>
  <si>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</si>
  <si>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</si>
  <si>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</si>
  <si>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</si>
  <si>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</si>
  <si>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</si>
  <si>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</si>
  <si>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</si>
  <si>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</si>
  <si>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</si>
  <si>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</si>
  <si>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</si>
  <si>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</si>
  <si>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</si>
  <si>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</si>
  <si>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</si>
  <si>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</si>
  <si>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</si>
  <si>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</si>
  <si>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</si>
  <si>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</si>
  <si>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</si>
  <si>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</si>
  <si>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</si>
  <si>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</si>
  <si>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</si>
  <si>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</si>
  <si>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</si>
  <si>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</si>
  <si>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</si>
  <si>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</si>
  <si>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</si>
  <si>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</si>
  <si>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</si>
  <si>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</si>
  <si>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</si>
  <si>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</si>
  <si>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</si>
  <si>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</si>
  <si>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</si>
  <si>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</si>
  <si>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</si>
  <si>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</si>
  <si>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</si>
  <si>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</si>
  <si>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</si>
  <si>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</si>
  <si>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</si>
  <si>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</si>
  <si>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</si>
  <si>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</si>
  <si>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</si>
  <si>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</si>
  <si>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</si>
  <si>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</si>
  <si>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</si>
  <si>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</si>
  <si>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</si>
  <si>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</si>
  <si>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</si>
  <si>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</si>
  <si>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</si>
  <si>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</si>
  <si>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</si>
  <si>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</si>
  <si>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</si>
  <si>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</si>
  <si>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</si>
  <si>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</si>
  <si>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</si>
  <si>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</si>
  <si>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</si>
  <si>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</si>
  <si>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</si>
  <si>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</si>
  <si>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</si>
  <si>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</si>
  <si>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</si>
  <si>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</si>
  <si>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</si>
  <si>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</si>
  <si>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</si>
  <si>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</si>
  <si>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</si>
  <si>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</si>
  <si>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</si>
  <si>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</si>
  <si>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</si>
  <si>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</si>
  <si>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</si>
  <si>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</si>
  <si>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</si>
  <si>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</si>
  <si>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</si>
  <si>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</si>
  <si>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</si>
  <si>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</si>
  <si>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</si>
  <si>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</si>
  <si>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</si>
  <si>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</si>
  <si>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</si>
  <si>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</si>
  <si>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</si>
  <si>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</si>
  <si>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</si>
  <si>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</si>
  <si>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</si>
  <si>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</si>
  <si>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</si>
  <si>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</si>
  <si>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</si>
  <si>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</si>
  <si>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</si>
  <si>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</si>
  <si>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</si>
  <si>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</si>
  <si>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</si>
  <si>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</si>
  <si>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</si>
  <si>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</si>
  <si>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</si>
  <si>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</si>
  <si>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</si>
  <si>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</si>
  <si>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</si>
  <si>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</si>
  <si>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</si>
  <si>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</si>
  <si>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</si>
  <si>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</si>
  <si>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</si>
  <si>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</si>
  <si>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</si>
  <si>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</si>
  <si>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</si>
  <si>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</si>
  <si>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</si>
  <si>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</si>
  <si>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</si>
  <si>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</si>
  <si>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</si>
  <si>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</si>
  <si>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</si>
  <si>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</si>
  <si>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</si>
  <si>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</si>
  <si>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</si>
  <si>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</si>
  <si>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</si>
  <si>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</si>
  <si>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</si>
  <si>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</si>
  <si>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</si>
  <si>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</si>
  <si>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</si>
  <si>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</si>
  <si>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</si>
  <si>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</si>
  <si>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</si>
  <si>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</si>
  <si>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</si>
  <si>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</si>
  <si>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</si>
  <si>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</si>
  <si>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</si>
  <si>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</si>
  <si>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</si>
  <si>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</si>
  <si>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</si>
  <si>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</si>
  <si>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</si>
  <si>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</si>
  <si>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</si>
  <si>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</si>
  <si>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</si>
  <si>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</si>
  <si>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</si>
  <si>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</si>
  <si>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</si>
  <si>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</si>
  <si>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</si>
  <si>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</si>
  <si>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</si>
  <si>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</si>
  <si>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</si>
  <si>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</si>
  <si>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</si>
  <si>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</si>
  <si>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</si>
  <si>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</si>
  <si>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</si>
  <si>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</si>
  <si>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</si>
  <si>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</si>
  <si>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</si>
  <si>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</si>
  <si>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</si>
  <si>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</si>
  <si>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</si>
  <si>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</si>
  <si>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</si>
  <si>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</si>
  <si>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</si>
  <si>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</si>
  <si>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</si>
  <si>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</si>
  <si>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</si>
  <si>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</si>
  <si>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</si>
  <si>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</si>
  <si>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</si>
  <si>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</si>
  <si>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</si>
  <si>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</si>
  <si>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</si>
  <si>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</si>
  <si>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</si>
  <si>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</si>
  <si>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</si>
  <si>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</si>
  <si>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</si>
  <si>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</si>
  <si>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</si>
  <si>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</si>
  <si>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</si>
  <si>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</si>
  <si>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</si>
  <si>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</si>
  <si>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</si>
  <si>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</si>
  <si>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</si>
  <si>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</si>
  <si>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</si>
  <si>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</si>
  <si>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</si>
  <si>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</si>
  <si>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</si>
  <si>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</si>
  <si>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</si>
  <si>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</si>
  <si>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</si>
  <si>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</si>
  <si>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</si>
  <si>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</si>
  <si>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</si>
  <si>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</si>
  <si>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</si>
  <si>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</si>
  <si>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</si>
  <si>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</si>
  <si>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</si>
  <si>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</si>
  <si>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</si>
  <si>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</si>
  <si>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</si>
  <si>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</si>
  <si>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</si>
  <si>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</si>
  <si>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</si>
  <si>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</si>
  <si>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</si>
  <si>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</si>
  <si>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</si>
  <si>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</si>
  <si>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</si>
  <si>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</si>
  <si>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</si>
  <si>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</si>
  <si>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</si>
  <si>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</si>
  <si>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</si>
  <si>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</si>
  <si>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</si>
  <si>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</si>
  <si>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</si>
  <si>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</si>
  <si>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</si>
  <si>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</si>
  <si>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</si>
  <si>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</si>
  <si>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</si>
  <si>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</si>
  <si>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</si>
  <si>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</si>
  <si>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</si>
  <si>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</si>
  <si>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</si>
  <si>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</si>
  <si>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</si>
  <si>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</si>
  <si>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</si>
  <si>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</si>
  <si>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</si>
  <si>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</si>
  <si>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</si>
  <si>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</si>
  <si>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</si>
  <si>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</si>
  <si>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</si>
  <si>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</si>
  <si>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</si>
  <si>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</si>
  <si>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</si>
  <si>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</si>
  <si>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</si>
  <si>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</si>
  <si>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</si>
  <si>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</si>
  <si>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</si>
  <si>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</si>
  <si>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</si>
  <si>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</si>
  <si>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</si>
  <si>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</si>
  <si>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</si>
  <si>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</si>
  <si>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</si>
  <si>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</si>
  <si>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</si>
  <si>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</si>
  <si>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</si>
  <si>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</si>
  <si>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</si>
  <si>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</si>
  <si>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</si>
  <si>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</si>
  <si>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</si>
  <si>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</si>
  <si>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</si>
  <si>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</si>
  <si>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</si>
  <si>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</si>
  <si>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</si>
  <si>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</si>
  <si>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</si>
  <si>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</si>
  <si>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</si>
  <si>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</si>
  <si>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</si>
  <si>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</si>
  <si>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</si>
  <si>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</si>
  <si>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</si>
  <si>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</si>
  <si>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</si>
  <si>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</si>
  <si>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</si>
  <si>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</si>
  <si>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</si>
  <si>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</si>
  <si>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</si>
  <si>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</si>
  <si>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</si>
  <si>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</si>
  <si>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</si>
  <si>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</si>
  <si>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</si>
  <si>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</si>
  <si>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</si>
  <si>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</si>
  <si>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</si>
  <si>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</si>
  <si>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</si>
  <si>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</si>
  <si>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</si>
  <si>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</si>
  <si>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</si>
  <si>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</si>
  <si>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</si>
  <si>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</si>
  <si>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</si>
  <si>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</si>
  <si>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</si>
  <si>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</si>
  <si>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</si>
  <si>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</si>
  <si>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</si>
  <si>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</si>
  <si>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</si>
  <si>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</si>
  <si>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</si>
  <si>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</si>
  <si>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</si>
  <si>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</si>
  <si>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</si>
  <si>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</si>
  <si>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</si>
  <si>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</si>
  <si>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</si>
  <si>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</si>
  <si>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</si>
  <si>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</si>
  <si>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</si>
  <si>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</si>
  <si>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</si>
  <si>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</si>
  <si>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</si>
  <si>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</si>
  <si>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</si>
  <si>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</si>
  <si>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</si>
  <si>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</si>
  <si>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</si>
  <si>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</si>
  <si>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</si>
  <si>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</si>
  <si>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</si>
  <si>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</si>
  <si>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</si>
  <si>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</si>
  <si>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</si>
  <si>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</si>
  <si>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</si>
  <si>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</si>
  <si>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</si>
  <si>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</si>
  <si>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</si>
  <si>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</si>
  <si>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</si>
  <si>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</si>
  <si>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</si>
  <si>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</si>
  <si>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</si>
  <si>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</si>
  <si>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</si>
  <si>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</si>
  <si>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</si>
  <si>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</si>
  <si>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</si>
  <si>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</si>
  <si>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</si>
  <si>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</si>
  <si>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</si>
  <si>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</si>
  <si>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</si>
  <si>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</si>
  <si>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</si>
  <si>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</si>
  <si>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</si>
  <si>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</si>
  <si>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</si>
  <si>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</si>
  <si>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</si>
  <si>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</si>
  <si>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</si>
  <si>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</si>
  <si>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</si>
  <si>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</si>
  <si>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</si>
  <si>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</si>
  <si>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</si>
  <si>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</si>
  <si>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</si>
  <si>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</si>
  <si>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</si>
  <si>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</si>
  <si>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</si>
  <si>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</si>
  <si>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</si>
  <si>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</si>
  <si>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</si>
  <si>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</si>
  <si>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</si>
  <si>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</si>
  <si>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</si>
  <si>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</si>
  <si>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</si>
  <si>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</si>
  <si>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</si>
  <si>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</si>
  <si>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</si>
  <si>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</si>
  <si>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</si>
  <si>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</si>
  <si>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</si>
  <si>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</si>
  <si>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</si>
  <si>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</si>
  <si>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</si>
  <si>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</si>
  <si>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</si>
  <si>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</si>
  <si>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</si>
  <si>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</si>
  <si>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</si>
  <si>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</si>
  <si>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</si>
  <si>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</si>
  <si>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</si>
  <si>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</si>
  <si>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</si>
  <si>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</si>
  <si>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</si>
  <si>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</si>
  <si>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</si>
  <si>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</si>
  <si>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</si>
  <si>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</si>
  <si>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</si>
  <si>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</si>
  <si>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</si>
  <si>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</si>
  <si>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</si>
  <si>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</si>
  <si>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</si>
  <si>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</si>
  <si>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</si>
  <si>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</si>
  <si>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</si>
  <si>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</si>
  <si>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</si>
  <si>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</si>
  <si>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</si>
  <si>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</si>
  <si>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</si>
  <si>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</si>
  <si>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</si>
  <si>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</si>
  <si>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</si>
  <si>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</si>
  <si>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</si>
  <si>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</si>
  <si>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</si>
  <si>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</si>
  <si>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</si>
  <si>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</si>
  <si>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</si>
  <si>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</si>
  <si>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</si>
  <si>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</si>
  <si>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</si>
  <si>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</si>
  <si>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</si>
  <si>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</si>
  <si>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</si>
  <si>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</si>
  <si>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</si>
  <si>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</si>
  <si>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</si>
  <si>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</si>
  <si>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</si>
  <si>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</si>
  <si>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</si>
  <si>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</si>
  <si>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</si>
  <si>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</si>
  <si>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</si>
  <si>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</si>
  <si>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</si>
  <si>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</si>
  <si>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</si>
  <si>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</si>
  <si>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</si>
  <si>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</si>
  <si>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</si>
  <si>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</si>
  <si>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</si>
  <si>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</si>
  <si>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</si>
  <si>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</si>
  <si>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</si>
  <si>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</si>
  <si>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</si>
  <si>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</si>
  <si>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</si>
  <si>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</si>
  <si>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</si>
  <si>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</si>
  <si>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</si>
  <si>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</si>
  <si>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</si>
  <si>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</si>
  <si>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</si>
  <si>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</si>
  <si>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</si>
  <si>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</si>
  <si>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</si>
  <si>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</si>
  <si>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</si>
  <si>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</si>
  <si>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</si>
  <si>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</si>
  <si>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</si>
  <si>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</si>
  <si>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</si>
  <si>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</si>
  <si>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</si>
  <si>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</si>
  <si>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</si>
  <si>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</si>
  <si>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</si>
  <si>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</si>
  <si>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</si>
  <si>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</si>
  <si>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</si>
  <si>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</si>
  <si>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</si>
  <si>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</si>
  <si>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</si>
  <si>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</si>
  <si>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</si>
  <si>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</si>
  <si>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</si>
  <si>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</si>
  <si>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</si>
  <si>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</si>
  <si>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</si>
  <si>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</si>
  <si>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</si>
  <si>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</si>
  <si>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</si>
  <si>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</si>
  <si>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</si>
  <si>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</si>
  <si>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</si>
  <si>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</si>
  <si>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</si>
  <si>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</si>
  <si>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</si>
  <si>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</si>
  <si>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</si>
  <si>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</si>
  <si>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</si>
  <si>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</si>
  <si>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</si>
  <si>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</si>
  <si>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</si>
  <si>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</si>
  <si>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</si>
  <si>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</si>
  <si>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</si>
  <si>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</si>
  <si>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</si>
  <si>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</si>
  <si>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</si>
  <si>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</si>
  <si>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</si>
  <si>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</si>
  <si>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</si>
  <si>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</si>
  <si>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</si>
  <si>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</si>
  <si>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</si>
  <si>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</si>
  <si>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</si>
  <si>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</si>
  <si>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</si>
  <si>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</si>
  <si>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</si>
  <si>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</si>
  <si>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</si>
  <si>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</si>
  <si>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</si>
  <si>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</si>
  <si>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</si>
  <si>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</si>
  <si>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</si>
  <si>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</si>
  <si>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</si>
  <si>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</si>
  <si>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</si>
  <si>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</si>
  <si>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</si>
  <si>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</si>
  <si>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</si>
  <si>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</si>
  <si>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</si>
  <si>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</si>
  <si>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</si>
  <si>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</si>
  <si>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</si>
  <si>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</si>
  <si>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</si>
  <si>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</si>
  <si>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</si>
  <si>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</si>
  <si>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</si>
  <si>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</si>
  <si>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</si>
  <si>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</si>
  <si>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</si>
  <si>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</si>
  <si>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</si>
  <si>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</si>
  <si>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</si>
  <si>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</si>
  <si>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</si>
  <si>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</si>
  <si>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</si>
  <si>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</si>
  <si>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</si>
  <si>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</si>
  <si>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</si>
  <si>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</si>
  <si>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</si>
  <si>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</si>
  <si>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</si>
  <si>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</si>
  <si>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</si>
  <si>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</si>
  <si>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</si>
  <si>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</si>
  <si>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</si>
  <si>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</si>
  <si>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</si>
  <si>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</si>
  <si>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</si>
  <si>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</si>
  <si>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</si>
  <si>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</si>
  <si>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</si>
  <si>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</si>
  <si>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</si>
  <si>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</si>
  <si>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</si>
  <si>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</si>
  <si>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</si>
  <si>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</si>
  <si>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</si>
  <si>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</si>
  <si>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</si>
  <si>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</si>
  <si>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</si>
  <si>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</si>
  <si>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</si>
  <si>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</si>
  <si>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</si>
  <si>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</si>
  <si>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</si>
  <si>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</si>
  <si>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</si>
  <si>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</si>
  <si>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</si>
  <si>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</si>
  <si>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</si>
  <si>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</si>
  <si>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</si>
  <si>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</si>
  <si>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</si>
  <si>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</si>
  <si>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</si>
  <si>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</si>
  <si>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</si>
  <si>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</si>
  <si>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</si>
  <si>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</si>
  <si>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</si>
  <si>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</si>
  <si>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</si>
  <si>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</si>
  <si>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</si>
  <si>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</si>
  <si>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</si>
  <si>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</si>
  <si>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</si>
  <si>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</si>
  <si>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</si>
  <si>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</si>
  <si>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</si>
  <si>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</si>
  <si>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</si>
  <si>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</si>
  <si>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</si>
  <si>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</si>
  <si>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</si>
  <si>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</si>
  <si>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</si>
  <si>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</si>
  <si>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</si>
  <si>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</si>
  <si>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</si>
  <si>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</si>
  <si>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</si>
  <si>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</si>
  <si>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</si>
  <si>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</si>
  <si>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</si>
  <si>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</si>
  <si>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</si>
  <si>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</si>
  <si>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</si>
  <si>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</si>
  <si>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</si>
  <si>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</si>
  <si>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</si>
  <si>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</si>
  <si>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</si>
  <si>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</si>
  <si>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</si>
  <si>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</si>
  <si>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</si>
  <si>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</si>
  <si>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</si>
  <si>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</si>
  <si>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</si>
  <si>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</si>
  <si>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</si>
  <si>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</si>
  <si>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</si>
  <si>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</si>
  <si>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</si>
  <si>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</si>
  <si>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</si>
  <si>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</si>
  <si>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</si>
  <si>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</si>
  <si>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</si>
  <si>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</si>
  <si>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</si>
  <si>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</si>
  <si>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</si>
  <si>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</si>
  <si>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</si>
  <si>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</si>
  <si>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</si>
  <si>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</si>
  <si>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</si>
  <si>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</si>
  <si>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</si>
  <si>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</si>
  <si>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</si>
  <si>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</si>
  <si>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</si>
  <si>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</si>
  <si>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</si>
  <si>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</si>
  <si>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</si>
  <si>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</si>
  <si>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</si>
  <si>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</si>
  <si>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</si>
  <si>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</si>
  <si>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</si>
  <si>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</si>
  <si>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</si>
  <si>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</si>
  <si>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</si>
  <si>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</si>
  <si>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</si>
  <si>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</si>
  <si>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</si>
  <si>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</si>
  <si>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</si>
  <si>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</si>
  <si>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</si>
  <si>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</si>
  <si>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</si>
  <si>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</si>
  <si>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</si>
  <si>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</si>
  <si>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</si>
  <si>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</si>
  <si>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</si>
  <si>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</si>
  <si>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</si>
  <si>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</si>
  <si>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</si>
  <si>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</si>
  <si>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</si>
  <si>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</si>
  <si>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</si>
  <si>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</si>
  <si>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</si>
  <si>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</si>
  <si>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</si>
  <si>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</si>
  <si>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</si>
  <si>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</si>
  <si>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</si>
  <si>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</si>
  <si>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</si>
  <si>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</si>
  <si>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</si>
  <si>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</si>
  <si>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</si>
  <si>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</si>
  <si>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</si>
  <si>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</si>
  <si>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</si>
  <si>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</si>
  <si>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</si>
  <si>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</si>
  <si>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</si>
  <si>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</si>
  <si>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</si>
  <si>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</si>
  <si>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</si>
  <si>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</si>
  <si>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</si>
  <si>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</si>
  <si>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</si>
  <si>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</si>
  <si>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</si>
  <si>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</si>
  <si>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</si>
  <si>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</si>
  <si>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</si>
  <si>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</si>
  <si>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</si>
  <si>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</si>
  <si>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</si>
  <si>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</si>
  <si>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</si>
  <si>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</si>
  <si>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</si>
  <si>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</si>
  <si>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</si>
  <si>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</si>
  <si>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</si>
  <si>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</si>
  <si>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</si>
  <si>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</si>
  <si>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</si>
  <si>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</si>
  <si>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</si>
  <si>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</si>
  <si>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</si>
  <si>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</si>
  <si>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</si>
  <si>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</si>
  <si>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</si>
  <si>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</si>
  <si>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</si>
  <si>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</si>
  <si>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</si>
  <si>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</si>
  <si>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</si>
  <si>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</si>
  <si>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</si>
  <si>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</si>
  <si>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</si>
  <si>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</si>
  <si>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</si>
  <si>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</si>
  <si>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</si>
  <si>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</si>
  <si>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</si>
  <si>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</si>
  <si>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</si>
  <si>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</si>
  <si>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</si>
  <si>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</si>
  <si>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</si>
  <si>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</si>
  <si>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</si>
  <si>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</si>
  <si>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</si>
  <si>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</si>
  <si>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</si>
  <si>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</si>
  <si>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</si>
  <si>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</si>
  <si>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</si>
  <si>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</si>
  <si>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</si>
  <si>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</si>
  <si>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</si>
  <si>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</si>
  <si>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</si>
  <si>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</si>
  <si>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</si>
  <si>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</si>
  <si>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</si>
  <si>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</si>
  <si>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</si>
  <si>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</si>
  <si>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</si>
  <si>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</si>
  <si>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</si>
  <si>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</si>
  <si>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</si>
  <si>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</si>
  <si>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</si>
  <si>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</si>
  <si>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</si>
  <si>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</si>
  <si>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</si>
  <si>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</si>
  <si>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</si>
  <si>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</si>
  <si>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</si>
  <si>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</si>
  <si>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</si>
  <si>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</si>
  <si>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</si>
  <si>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</si>
  <si>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</si>
  <si>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</si>
  <si>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</si>
  <si>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</si>
  <si>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</si>
  <si>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</si>
  <si>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</si>
  <si>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</si>
  <si>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</si>
  <si>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</si>
  <si>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</si>
  <si>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</si>
  <si>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</si>
  <si>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</si>
  <si>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</si>
  <si>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</si>
  <si>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</si>
  <si>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</si>
  <si>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</si>
  <si>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</si>
  <si>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</si>
  <si>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</si>
  <si>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</si>
  <si>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</si>
  <si>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</si>
  <si>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</si>
  <si>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</si>
  <si>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</si>
  <si>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</si>
  <si>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</si>
  <si>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</si>
  <si>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</si>
  <si>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</si>
  <si>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</si>
  <si>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</si>
  <si>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</si>
  <si>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</si>
  <si>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</si>
  <si>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</si>
  <si>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</si>
  <si>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</si>
  <si>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</si>
  <si>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</si>
  <si>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</si>
  <si>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</si>
  <si>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</si>
  <si>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</si>
  <si>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</si>
  <si>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</si>
  <si>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</si>
  <si>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</si>
  <si>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</si>
  <si>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</si>
  <si>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</si>
  <si>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</si>
  <si>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</si>
  <si>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</si>
  <si>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</si>
  <si>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</si>
  <si>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</si>
  <si>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</si>
  <si>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</si>
  <si>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</si>
  <si>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</si>
  <si>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</si>
  <si>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</si>
  <si>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</si>
  <si>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</si>
  <si>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</si>
  <si>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</si>
  <si>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</si>
  <si>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</si>
  <si>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</si>
  <si>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</si>
  <si>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</si>
  <si>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</si>
  <si>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</si>
  <si>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</si>
  <si>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</si>
  <si>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</si>
  <si>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</si>
  <si>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</si>
  <si>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</si>
  <si>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</si>
  <si>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</si>
  <si>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</si>
  <si>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</si>
  <si>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</si>
  <si>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</si>
  <si>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</si>
  <si>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</si>
  <si>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</si>
  <si>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</si>
  <si>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</si>
  <si>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</si>
  <si>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</si>
  <si>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</si>
  <si>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</si>
  <si>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</si>
  <si>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</si>
  <si>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</si>
  <si>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</si>
  <si>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</si>
  <si>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</si>
  <si>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</si>
  <si>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</si>
  <si>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</si>
  <si>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</si>
  <si>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</si>
  <si>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</si>
  <si>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</si>
  <si>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</si>
  <si>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</si>
  <si>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</si>
  <si>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</si>
  <si>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</si>
  <si>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</si>
  <si>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</si>
  <si>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</si>
  <si>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</si>
  <si>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</si>
  <si>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</si>
  <si>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</si>
  <si>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</si>
  <si>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</si>
  <si>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</si>
  <si>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</si>
  <si>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</si>
  <si>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</si>
  <si>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</si>
  <si>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</si>
  <si>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</si>
  <si>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</si>
  <si>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</si>
  <si>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</si>
  <si>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</si>
  <si>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</si>
  <si>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</si>
  <si>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</si>
  <si>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</si>
  <si>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</si>
  <si>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</si>
  <si>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</si>
  <si>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</si>
  <si>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</si>
  <si>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</si>
  <si>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</si>
  <si>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</si>
  <si>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</si>
  <si>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</si>
  <si>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</si>
  <si>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</si>
  <si>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</si>
  <si>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</si>
  <si>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</si>
  <si>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</si>
  <si>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</si>
  <si>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</si>
  <si>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</si>
  <si>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</si>
  <si>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</si>
  <si>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</si>
  <si>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</si>
  <si>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</si>
  <si>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</si>
  <si>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</si>
  <si>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</si>
  <si>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</si>
  <si>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</si>
  <si>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</si>
  <si>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</si>
  <si>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</si>
  <si>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</si>
  <si>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</si>
  <si>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</si>
  <si>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</si>
  <si>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</si>
  <si>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</si>
  <si>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</si>
  <si>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</si>
  <si>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</si>
  <si>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</si>
  <si>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</si>
  <si>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</si>
  <si>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</si>
  <si>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</si>
  <si>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</si>
  <si>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</si>
  <si>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</si>
  <si>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</si>
  <si>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</si>
  <si>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</si>
  <si>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</si>
  <si>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</si>
  <si>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</si>
  <si>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</si>
  <si>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</si>
  <si>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</si>
  <si>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</si>
  <si>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</si>
  <si>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</si>
  <si>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</si>
  <si>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</si>
  <si>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</si>
  <si>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</si>
  <si>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</si>
  <si>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</si>
  <si>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</si>
  <si>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</si>
  <si>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</si>
  <si>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</si>
  <si>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</si>
  <si>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</si>
  <si>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</si>
  <si>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</si>
  <si>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</si>
  <si>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</si>
  <si>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</si>
  <si>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</si>
  <si>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</si>
  <si>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</si>
  <si>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</si>
  <si>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</si>
  <si>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</si>
  <si>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</si>
  <si>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</si>
  <si>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</si>
  <si>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</si>
  <si>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</si>
  <si>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</si>
  <si>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</si>
  <si>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</si>
  <si>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</si>
  <si>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</si>
  <si>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</si>
  <si>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</si>
  <si>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</si>
  <si>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</si>
  <si>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</si>
  <si>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</si>
  <si>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</si>
  <si>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</si>
  <si>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</si>
  <si>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</si>
  <si>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</si>
  <si>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</si>
  <si>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</si>
  <si>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</si>
  <si>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</si>
  <si>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</si>
  <si>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</si>
  <si>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</si>
  <si>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</si>
  <si>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</si>
  <si>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</si>
  <si>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</si>
  <si>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</si>
  <si>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</si>
  <si>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</si>
  <si>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</si>
  <si>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</si>
  <si>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</si>
  <si>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</si>
  <si>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</si>
  <si>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</si>
  <si>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</si>
  <si>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</si>
  <si>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</si>
  <si>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</si>
  <si>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</si>
  <si>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</si>
  <si>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</si>
  <si>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</si>
  <si>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</si>
  <si>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</si>
  <si>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</si>
  <si>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</si>
  <si>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</si>
  <si>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</si>
  <si>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</si>
  <si>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</si>
  <si>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</si>
  <si>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</si>
  <si>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</si>
  <si>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</si>
  <si>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</si>
  <si>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</si>
  <si>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</si>
  <si>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</si>
  <si>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</si>
  <si>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</si>
  <si>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</si>
  <si>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</si>
  <si>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</si>
  <si>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</si>
  <si>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</si>
  <si>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</si>
  <si>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</si>
  <si>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</si>
  <si>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</si>
  <si>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</si>
  <si>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</si>
  <si>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</si>
  <si>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</si>
  <si>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</si>
  <si>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</si>
  <si>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</si>
  <si>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</si>
  <si>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</si>
  <si>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</si>
  <si>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</si>
  <si>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</si>
  <si>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</si>
  <si>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</si>
  <si>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</si>
  <si>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</si>
  <si>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</si>
  <si>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</si>
  <si>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</si>
  <si>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</si>
  <si>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</si>
  <si>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</si>
  <si>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</si>
  <si>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</si>
  <si>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</si>
  <si>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</si>
  <si>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</si>
  <si>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</si>
  <si>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</si>
  <si>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</si>
  <si>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</si>
  <si>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</si>
  <si>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</si>
  <si>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</si>
  <si>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</si>
  <si>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</si>
  <si>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</si>
  <si>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</si>
  <si>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</si>
  <si>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</si>
  <si>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</si>
  <si>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</si>
  <si>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</si>
  <si>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</si>
  <si>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</si>
  <si>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</si>
  <si>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</si>
  <si>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</si>
  <si>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</si>
  <si>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</si>
  <si>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</si>
  <si>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</si>
  <si>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</si>
  <si>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</si>
  <si>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</si>
  <si>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</si>
  <si>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</si>
  <si>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</si>
  <si>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</si>
  <si>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</si>
  <si>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</si>
  <si>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</si>
  <si>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</si>
  <si>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</si>
  <si>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</si>
  <si>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</si>
  <si>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</si>
  <si>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</si>
  <si>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</si>
  <si>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</si>
  <si>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</si>
  <si>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</si>
  <si>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</si>
  <si>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</si>
  <si>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</si>
  <si>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</si>
  <si>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</si>
  <si>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</si>
  <si>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</si>
  <si>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</si>
  <si>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</si>
  <si>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</si>
  <si>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</si>
  <si>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</si>
  <si>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</si>
  <si>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</si>
  <si>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</si>
  <si>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</si>
  <si>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</si>
  <si>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</si>
  <si>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</si>
  <si>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</si>
  <si>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</si>
  <si>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</si>
  <si>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</si>
  <si>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</si>
  <si>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</si>
  <si>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</si>
  <si>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</si>
  <si>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</si>
  <si>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</si>
  <si>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</si>
  <si>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</si>
  <si>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</si>
  <si>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</si>
  <si>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</si>
  <si>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</si>
  <si>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</si>
  <si>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</si>
  <si>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</si>
  <si>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</si>
  <si>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</si>
  <si>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</si>
  <si>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</si>
  <si>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</si>
  <si>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</si>
  <si>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</si>
  <si>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</si>
  <si>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</si>
  <si>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</si>
  <si>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</si>
  <si>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</si>
  <si>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</si>
  <si>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</si>
  <si>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</si>
  <si>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</si>
  <si>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</si>
  <si>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</si>
  <si>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</si>
  <si>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</si>
  <si>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</si>
  <si>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</si>
  <si>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</si>
  <si>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</si>
  <si>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</si>
  <si>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</si>
  <si>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</si>
  <si>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</si>
  <si>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</si>
  <si>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</si>
  <si>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</si>
  <si>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</si>
  <si>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</si>
  <si>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</si>
  <si>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</si>
  <si>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</si>
  <si>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</si>
  <si>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</si>
  <si>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</si>
  <si>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</si>
  <si>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</si>
  <si>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</si>
  <si>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</si>
  <si>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</si>
  <si>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</si>
  <si>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</si>
  <si>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</si>
  <si>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</si>
  <si>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</si>
  <si>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</si>
  <si>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</si>
  <si>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</si>
  <si>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</si>
  <si>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</si>
  <si>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</si>
  <si>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</si>
  <si>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</si>
  <si>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</si>
  <si>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</si>
  <si>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</si>
  <si>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</si>
  <si>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</si>
  <si>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</si>
  <si>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</si>
  <si>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</si>
  <si>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</si>
  <si>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</si>
  <si>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</si>
  <si>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</si>
  <si>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</si>
  <si>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</si>
  <si>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</si>
  <si>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</si>
  <si>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</si>
  <si>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</si>
  <si>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</si>
  <si>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</si>
  <si>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</si>
  <si>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</si>
  <si>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</si>
  <si>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</si>
  <si>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</si>
  <si>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</si>
  <si>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</si>
  <si>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</si>
  <si>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</si>
  <si>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</si>
  <si>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</si>
  <si>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</si>
  <si>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</si>
  <si>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</si>
  <si>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</si>
  <si>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</si>
  <si>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</si>
  <si>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</si>
  <si>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</si>
  <si>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</si>
  <si>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</si>
  <si>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</si>
  <si>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</si>
  <si>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</si>
  <si>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</si>
  <si>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</si>
  <si>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</si>
  <si>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</si>
  <si>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</si>
  <si>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</si>
  <si>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</si>
  <si>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</si>
  <si>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</si>
  <si>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</si>
  <si>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</si>
  <si>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</si>
  <si>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</si>
  <si>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</si>
  <si>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</si>
  <si>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</si>
  <si>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</si>
  <si>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</si>
  <si>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</si>
  <si>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</si>
  <si>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</si>
  <si>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</si>
  <si>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</si>
  <si>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</si>
  <si>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</si>
  <si>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</si>
  <si>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</si>
  <si>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</si>
  <si>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</si>
  <si>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</si>
  <si>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</si>
  <si>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</si>
  <si>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</si>
  <si>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</si>
  <si>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</si>
  <si>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</si>
  <si>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</si>
  <si>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</si>
  <si>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</si>
  <si>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</si>
  <si>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</si>
  <si>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</si>
  <si>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</si>
  <si>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</si>
  <si>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</si>
  <si>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</si>
  <si>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</si>
  <si>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</si>
  <si>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</si>
  <si>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</si>
  <si>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</si>
  <si>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</si>
  <si>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</si>
  <si>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</si>
  <si>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</si>
  <si>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</si>
  <si>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</si>
  <si>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</si>
  <si>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</si>
  <si>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</si>
  <si>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</si>
  <si>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</si>
  <si>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</si>
  <si>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</si>
  <si>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</si>
  <si>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</si>
  <si>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</si>
  <si>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</si>
  <si>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</si>
  <si>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</si>
  <si>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</si>
  <si>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</si>
  <si>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</si>
  <si>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</si>
  <si>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</si>
  <si>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</si>
  <si>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</si>
  <si>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</si>
  <si>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</si>
  <si>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</si>
  <si>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</si>
  <si>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</si>
  <si>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</si>
  <si>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</si>
  <si>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</si>
  <si>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</si>
  <si>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</si>
  <si>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</si>
  <si>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</si>
  <si>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</si>
  <si>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</si>
  <si>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</si>
  <si>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</si>
  <si>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</si>
  <si>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</si>
  <si>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</si>
  <si>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</si>
  <si>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</si>
  <si>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</si>
  <si>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</si>
  <si>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</si>
  <si>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</si>
  <si>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</si>
  <si>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</si>
  <si>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</si>
  <si>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</si>
  <si>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</si>
  <si>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</si>
  <si>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</si>
  <si>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</si>
  <si>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</si>
  <si>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</si>
  <si>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</si>
  <si>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</si>
  <si>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</si>
  <si>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</si>
  <si>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</si>
  <si>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</si>
  <si>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</si>
  <si>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</si>
  <si>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</si>
  <si>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</si>
  <si>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</si>
  <si>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</si>
  <si>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</si>
  <si>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</si>
  <si>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</si>
  <si>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</si>
  <si>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</si>
  <si>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</si>
  <si>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</si>
  <si>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</si>
  <si>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</si>
  <si>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</si>
  <si>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</si>
  <si>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</si>
  <si>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</si>
  <si>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</si>
  <si>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</si>
  <si>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</si>
  <si>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</si>
  <si>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</si>
  <si>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</si>
  <si>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</si>
  <si>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</si>
  <si>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</si>
  <si>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</si>
  <si>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</si>
  <si>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</si>
  <si>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</si>
  <si>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</si>
  <si>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</si>
  <si>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</si>
  <si>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</si>
  <si>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</si>
  <si>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</si>
  <si>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</si>
  <si>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</si>
  <si>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</si>
  <si>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</si>
  <si>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</si>
  <si>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</si>
  <si>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</si>
  <si>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</si>
  <si>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</si>
  <si>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</si>
  <si>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</si>
  <si>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</si>
  <si>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</si>
  <si>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</si>
  <si>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</si>
  <si>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</si>
  <si>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</si>
  <si>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</si>
  <si>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</si>
  <si>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</si>
  <si>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</si>
  <si>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</si>
  <si>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</si>
  <si>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</si>
  <si>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</si>
  <si>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</si>
  <si>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</si>
  <si>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</si>
  <si>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</si>
  <si>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</si>
  <si>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</si>
  <si>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</si>
  <si>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</si>
  <si>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</si>
  <si>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</si>
  <si>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</si>
  <si>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</si>
  <si>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</si>
  <si>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</si>
  <si>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</si>
  <si>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</si>
  <si>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</si>
  <si>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</si>
  <si>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</si>
  <si>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</si>
  <si>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</si>
  <si>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</si>
  <si>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</si>
  <si>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</si>
  <si>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</si>
  <si>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</si>
  <si>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</si>
  <si>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</si>
  <si>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</si>
  <si>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</si>
  <si>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</si>
  <si>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</si>
  <si>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</si>
  <si>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</si>
  <si>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</si>
  <si>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</si>
  <si>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</si>
  <si>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</si>
  <si>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</si>
  <si>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</si>
  <si>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</si>
  <si>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</si>
  <si>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</si>
  <si>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</si>
  <si>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</si>
  <si>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</si>
  <si>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</si>
  <si>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</si>
  <si>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</si>
  <si>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</si>
  <si>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</si>
  <si>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</si>
  <si>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</si>
  <si>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</si>
  <si>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</si>
  <si>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</si>
  <si>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</si>
  <si>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</si>
  <si>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</si>
  <si>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</si>
  <si>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</si>
  <si>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</si>
  <si>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</si>
  <si>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</si>
  <si>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</si>
  <si>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</si>
  <si>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</si>
  <si>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</si>
  <si>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</si>
  <si>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</si>
  <si>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</si>
  <si>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</si>
  <si>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</si>
  <si>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</si>
  <si>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</si>
  <si>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</si>
  <si>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</si>
  <si>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</si>
  <si>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</si>
  <si>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</si>
  <si>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</si>
  <si>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</si>
  <si>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</si>
  <si>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</si>
  <si>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</si>
  <si>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</si>
  <si>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</si>
  <si>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</si>
  <si>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</si>
  <si>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</si>
  <si>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</si>
  <si>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</si>
  <si>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</si>
  <si>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</si>
  <si>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</si>
  <si>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</si>
  <si>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</si>
  <si>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</si>
  <si>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</si>
  <si>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</si>
  <si>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</si>
  <si>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</si>
  <si>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</si>
  <si>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</si>
  <si>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</si>
  <si>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</si>
  <si>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</si>
  <si>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</si>
  <si>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</si>
  <si>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</si>
  <si>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</si>
  <si>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</si>
  <si>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</si>
  <si>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</si>
  <si>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</si>
  <si>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</si>
  <si>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</si>
  <si>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</si>
  <si>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</si>
  <si>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</si>
  <si>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</si>
  <si>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</si>
  <si>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</si>
  <si>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</si>
  <si>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</si>
  <si>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</si>
  <si>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</si>
  <si>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</si>
  <si>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</si>
  <si>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</si>
  <si>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</si>
  <si>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</si>
  <si>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</si>
  <si>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</si>
  <si>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</si>
  <si>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</si>
  <si>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</si>
  <si>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</si>
  <si>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</si>
  <si>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</si>
  <si>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</si>
  <si>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</si>
  <si>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</si>
  <si>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</si>
  <si>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</si>
  <si>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</si>
  <si>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</si>
  <si>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</si>
  <si>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</si>
  <si>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</si>
  <si>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</si>
  <si>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</si>
  <si>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</si>
  <si>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</si>
  <si>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</si>
  <si>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</si>
  <si>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</si>
  <si>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</si>
  <si>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</si>
  <si>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</si>
  <si>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</si>
  <si>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</si>
  <si>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</si>
  <si>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</si>
  <si>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</si>
  <si>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</si>
  <si>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</si>
  <si>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</si>
  <si>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</si>
  <si>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</si>
  <si>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</si>
  <si>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</si>
  <si>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</si>
  <si>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</si>
  <si>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</si>
  <si>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</si>
  <si>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</si>
  <si>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</si>
  <si>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</si>
  <si>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</si>
  <si>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</si>
  <si>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</si>
  <si>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</si>
  <si>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</si>
  <si>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</si>
  <si>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</si>
  <si>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</si>
  <si>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</si>
  <si>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</si>
  <si>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</si>
  <si>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</si>
  <si>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</si>
  <si>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</si>
  <si>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</si>
  <si>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</si>
  <si>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</si>
  <si>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</si>
  <si>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</si>
  <si>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</si>
  <si>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</si>
  <si>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</si>
  <si>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</si>
  <si>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</si>
  <si>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</si>
  <si>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</si>
  <si>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</si>
  <si>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</si>
  <si>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</si>
  <si>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</si>
  <si>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</si>
  <si>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</si>
  <si>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</si>
  <si>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</si>
  <si>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</si>
  <si>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</si>
  <si>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</si>
  <si>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</si>
  <si>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</si>
  <si>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</si>
  <si>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</si>
  <si>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</si>
  <si>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</si>
  <si>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</si>
  <si>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</si>
  <si>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</si>
  <si>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</si>
  <si>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</si>
  <si>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</si>
  <si>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</si>
  <si>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</si>
  <si>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</si>
  <si>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</si>
  <si>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</si>
  <si>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</si>
  <si>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</si>
  <si>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</si>
  <si>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</si>
  <si>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</si>
  <si>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</si>
  <si>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</si>
  <si>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</si>
  <si>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</si>
  <si>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</si>
  <si>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</si>
  <si>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</si>
  <si>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</si>
  <si>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</si>
  <si>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</si>
  <si>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</si>
  <si>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</si>
  <si>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</si>
  <si>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</si>
  <si>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</si>
  <si>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</si>
  <si>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</si>
  <si>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</si>
  <si>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</si>
  <si>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</si>
  <si>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</si>
  <si>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</si>
  <si>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</si>
  <si>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</si>
  <si>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</si>
  <si>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</si>
  <si>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</si>
  <si>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</si>
  <si>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</si>
  <si>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</si>
  <si>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</si>
  <si>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</si>
  <si>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</si>
  <si>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</si>
  <si>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</si>
  <si>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</si>
  <si>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</si>
  <si>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</si>
  <si>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</si>
  <si>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</si>
  <si>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</si>
  <si>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</si>
  <si>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</si>
  <si>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</si>
  <si>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</si>
  <si>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</si>
  <si>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</si>
  <si>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</si>
  <si>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</si>
  <si>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</si>
  <si>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</si>
  <si>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</si>
  <si>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</si>
  <si>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</si>
  <si>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</si>
  <si>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</si>
  <si>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</si>
  <si>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</si>
  <si>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</si>
  <si>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</si>
  <si>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</si>
  <si>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</si>
  <si>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</si>
  <si>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</si>
  <si>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</si>
  <si>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</si>
  <si>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</si>
  <si>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</si>
  <si>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</si>
  <si>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</si>
  <si>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</si>
  <si>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</si>
  <si>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</si>
  <si>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</si>
  <si>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</si>
  <si>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</si>
  <si>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</si>
  <si>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</si>
  <si>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</si>
  <si>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</si>
  <si>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</si>
  <si>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</si>
  <si>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</si>
  <si>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</si>
  <si>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</si>
  <si>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</si>
  <si>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</si>
  <si>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</si>
  <si>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</si>
  <si>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</si>
  <si>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</si>
  <si>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</si>
  <si>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</si>
  <si>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</si>
  <si>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</si>
  <si>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</si>
  <si>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</si>
  <si>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</si>
  <si>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</si>
  <si>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</si>
  <si>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</si>
  <si>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</si>
  <si>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</si>
  <si>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</si>
  <si>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</si>
  <si>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</si>
  <si>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</si>
  <si>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</si>
  <si>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</si>
  <si>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</si>
  <si>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</si>
  <si>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</si>
  <si>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</si>
  <si>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</si>
  <si>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</si>
  <si>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</si>
  <si>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</si>
  <si>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</si>
  <si>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</si>
  <si>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</si>
  <si>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</si>
  <si>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</si>
  <si>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</si>
  <si>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</si>
  <si>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</si>
  <si>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</si>
  <si>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</si>
  <si>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</si>
  <si>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</si>
  <si>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</si>
  <si>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</si>
  <si>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</si>
  <si>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</si>
  <si>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</si>
  <si>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</si>
  <si>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</si>
  <si>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</si>
  <si>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</si>
  <si>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</si>
  <si>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</si>
  <si>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</si>
  <si>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</si>
  <si>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</si>
  <si>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</si>
  <si>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</si>
  <si>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</si>
  <si>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</si>
  <si>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</si>
  <si>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</si>
  <si>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</si>
  <si>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</si>
  <si>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</si>
  <si>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</si>
  <si>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</si>
  <si>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</si>
  <si>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</si>
  <si>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</si>
  <si>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</si>
  <si>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</si>
  <si>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</si>
  <si>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</si>
  <si>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</si>
  <si>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</si>
  <si>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</si>
  <si>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</si>
  <si>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</si>
  <si>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</si>
  <si>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</si>
  <si>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</si>
  <si>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</si>
  <si>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</si>
  <si>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</si>
  <si>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</si>
  <si>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</si>
  <si>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</si>
  <si>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</si>
  <si>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</si>
  <si>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</si>
  <si>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</si>
  <si>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</si>
  <si>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</si>
  <si>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</si>
  <si>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</si>
  <si>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</si>
  <si>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</si>
  <si>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</si>
  <si>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</si>
  <si>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</si>
  <si>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</si>
  <si>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</si>
  <si>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</si>
  <si>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</si>
  <si>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</si>
  <si>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</si>
  <si>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</si>
  <si>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</si>
  <si>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</si>
  <si>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</si>
  <si>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</si>
  <si>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</si>
  <si>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</si>
  <si>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</si>
  <si>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</si>
  <si>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</si>
  <si>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</si>
  <si>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</si>
  <si>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</si>
  <si>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</si>
  <si>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</si>
  <si>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</si>
  <si>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</si>
  <si>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</si>
  <si>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</si>
  <si>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</si>
  <si>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</si>
  <si>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</si>
  <si>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</si>
  <si>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</si>
  <si>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</si>
  <si>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</si>
  <si>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</si>
  <si>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</si>
  <si>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</si>
  <si>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</si>
  <si>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</si>
  <si>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</si>
  <si>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</si>
  <si>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</si>
  <si>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</si>
  <si>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</si>
  <si>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</si>
  <si>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</si>
  <si>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</si>
  <si>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</si>
  <si>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</si>
  <si>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</si>
  <si>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</si>
  <si>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</si>
  <si>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</si>
  <si>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</si>
  <si>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</si>
  <si>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</si>
  <si>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</si>
  <si>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</si>
  <si>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</si>
  <si>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</si>
  <si>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</si>
  <si>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</si>
  <si>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</si>
  <si>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</si>
  <si>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</si>
  <si>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</si>
  <si>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</si>
  <si>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</si>
  <si>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</si>
  <si>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</si>
  <si>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</si>
  <si>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</si>
  <si>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</si>
  <si>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</si>
  <si>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</si>
  <si>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</si>
  <si>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</si>
  <si>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</si>
  <si>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</si>
  <si>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</si>
  <si>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</si>
  <si>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</si>
  <si>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</si>
  <si>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</si>
  <si>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</si>
  <si>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</si>
  <si>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</si>
  <si>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</si>
  <si>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</si>
  <si>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</si>
  <si>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</si>
  <si>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</si>
  <si>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</si>
  <si>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</si>
  <si>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</si>
  <si>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</si>
  <si>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</si>
  <si>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</si>
  <si>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</si>
  <si>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</si>
  <si>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</si>
  <si>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</si>
  <si>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</si>
  <si>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</si>
  <si>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</si>
  <si>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</si>
  <si>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</si>
  <si>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</si>
  <si>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</si>
  <si>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</si>
  <si>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</si>
  <si>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</si>
  <si>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</si>
  <si>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</si>
  <si>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</si>
  <si>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</si>
  <si>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</si>
  <si>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</si>
  <si>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</si>
  <si>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</si>
  <si>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</si>
  <si>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</si>
  <si>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</si>
  <si>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</si>
  <si>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</si>
  <si>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</si>
  <si>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</si>
  <si>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</si>
  <si>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</si>
  <si>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</si>
  <si>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</si>
  <si>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</si>
  <si>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</si>
  <si>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</si>
  <si>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</si>
  <si>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</si>
  <si>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</si>
  <si>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</si>
  <si>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</si>
  <si>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</si>
  <si>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</si>
  <si>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</si>
  <si>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</si>
  <si>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</si>
  <si>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</si>
  <si>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</si>
  <si>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</si>
  <si>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</si>
  <si>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</si>
  <si>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</si>
  <si>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</si>
  <si>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</si>
  <si>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</si>
  <si>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</si>
  <si>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</si>
  <si>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</si>
  <si>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</si>
  <si>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</si>
  <si>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</si>
  <si>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</si>
  <si>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</si>
  <si>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</si>
  <si>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</si>
  <si>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</si>
  <si>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</si>
  <si>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</si>
  <si>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</si>
  <si>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</si>
  <si>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</si>
  <si>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</si>
  <si>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</si>
  <si>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</si>
  <si>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</si>
  <si>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</si>
  <si>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</si>
  <si>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</si>
  <si>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</si>
  <si>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</si>
  <si>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</si>
  <si>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</si>
  <si>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</si>
  <si>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</si>
  <si>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</si>
  <si>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</si>
  <si>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</si>
  <si>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</si>
  <si>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</si>
  <si>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</si>
  <si>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</si>
  <si>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</si>
  <si>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</si>
  <si>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</si>
  <si>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</si>
  <si>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</si>
  <si>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</si>
  <si>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</si>
  <si>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</si>
  <si>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</si>
  <si>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</si>
  <si>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</si>
  <si>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</si>
  <si>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</si>
  <si>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</si>
  <si>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</si>
  <si>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</si>
  <si>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</si>
  <si>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</si>
  <si>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</si>
  <si>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</si>
  <si>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</si>
  <si>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</si>
  <si>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</si>
  <si>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</si>
  <si>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</si>
  <si>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</si>
  <si>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</si>
  <si>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</si>
  <si>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</si>
  <si>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</si>
  <si>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</si>
  <si>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</si>
  <si>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</si>
  <si>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</si>
  <si>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</si>
  <si>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</si>
  <si>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</si>
  <si>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</si>
  <si>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</si>
  <si>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</si>
  <si>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</si>
  <si>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</si>
  <si>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</si>
  <si>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</si>
  <si>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</si>
  <si>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</si>
  <si>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</si>
  <si>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</si>
  <si>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</si>
  <si>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</si>
  <si>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</si>
  <si>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</si>
  <si>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</si>
  <si>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</si>
  <si>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</si>
  <si>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</si>
  <si>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</si>
  <si>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</si>
  <si>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</si>
  <si>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</si>
  <si>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</si>
  <si>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</si>
  <si>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</si>
  <si>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</si>
  <si>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</si>
  <si>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</si>
  <si>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</si>
  <si>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</si>
  <si>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</si>
  <si>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</si>
  <si>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</si>
  <si>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</si>
  <si>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</si>
  <si>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</si>
  <si>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</si>
  <si>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</si>
  <si>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</si>
  <si>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</si>
  <si>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</si>
  <si>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</si>
  <si>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</si>
  <si>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</si>
  <si>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</si>
  <si>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</si>
  <si>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</si>
  <si>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</si>
  <si>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</si>
  <si>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</si>
  <si>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</si>
  <si>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</si>
  <si>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</si>
  <si>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</si>
  <si>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</si>
  <si>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</si>
  <si>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</si>
  <si>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</si>
  <si>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</si>
  <si>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</si>
  <si>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</si>
  <si>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</si>
  <si>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</si>
  <si>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</si>
  <si>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</si>
  <si>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</si>
  <si>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</si>
  <si>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</si>
  <si>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</si>
  <si>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</si>
  <si>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</si>
  <si>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</si>
  <si>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</si>
  <si>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</si>
  <si>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</si>
  <si>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</si>
  <si>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</si>
  <si>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</si>
  <si>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</si>
  <si>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</si>
  <si>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</si>
  <si>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</si>
  <si>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</si>
  <si>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</si>
  <si>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</si>
  <si>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</si>
  <si>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</si>
  <si>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</si>
  <si>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</si>
  <si>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</si>
  <si>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</si>
  <si>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</si>
  <si>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</si>
  <si>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</si>
  <si>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</si>
  <si>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</si>
  <si>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</si>
  <si>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</si>
  <si>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</si>
  <si>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</si>
  <si>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</si>
  <si>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</si>
  <si>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</si>
  <si>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</si>
  <si>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</si>
  <si>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</si>
  <si>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</si>
  <si>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</si>
  <si>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</si>
  <si>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</si>
  <si>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</si>
  <si>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</si>
  <si>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</si>
  <si>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</si>
  <si>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</si>
  <si>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</si>
  <si>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</si>
  <si>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</si>
  <si>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</si>
  <si>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</si>
  <si>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</si>
  <si>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</si>
  <si>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</si>
  <si>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</si>
  <si>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</si>
  <si>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</si>
  <si>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</si>
  <si>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</si>
  <si>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</si>
  <si>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</si>
  <si>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</si>
  <si>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</si>
  <si>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</si>
  <si>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</si>
  <si>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</si>
  <si>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</si>
  <si>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</si>
  <si>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</si>
  <si>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</si>
  <si>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</si>
  <si>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</si>
  <si>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</si>
  <si>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</si>
  <si>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</si>
  <si>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</si>
  <si>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</si>
  <si>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</si>
  <si>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</si>
  <si>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</si>
  <si>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</si>
  <si>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</si>
  <si>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</si>
  <si>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</si>
  <si>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</si>
  <si>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</si>
  <si>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</si>
  <si>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</si>
  <si>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</si>
  <si>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</si>
  <si>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</si>
  <si>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</si>
  <si>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</si>
  <si>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</si>
  <si>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</si>
  <si>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</si>
  <si>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</si>
  <si>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</si>
  <si>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</si>
  <si>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</si>
  <si>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</si>
  <si>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</si>
  <si>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</si>
  <si>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</si>
  <si>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</si>
  <si>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</si>
  <si>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</si>
  <si>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</si>
  <si>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</si>
  <si>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</si>
  <si>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</si>
  <si>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</si>
  <si>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</si>
  <si>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</si>
  <si>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</si>
  <si>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</si>
  <si>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</si>
  <si>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</si>
  <si>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</si>
  <si>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</si>
  <si>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</si>
  <si>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</si>
  <si>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</si>
  <si>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</si>
  <si>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</si>
  <si>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</si>
  <si>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</si>
  <si>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</si>
  <si>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</si>
  <si>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</si>
  <si>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</si>
  <si>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</si>
  <si>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</si>
  <si>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</si>
  <si>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</si>
  <si>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</si>
  <si>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</si>
  <si>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</si>
  <si>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</si>
  <si>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</si>
  <si>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</si>
  <si>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</si>
  <si>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</si>
  <si>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</si>
  <si>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</si>
  <si>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</si>
  <si>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</si>
  <si>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</si>
  <si>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</si>
  <si>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</si>
  <si>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</si>
  <si>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</si>
  <si>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</si>
  <si>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</si>
  <si>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</si>
  <si>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</si>
  <si>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</si>
  <si>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</si>
  <si>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</si>
  <si>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</si>
  <si>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</si>
  <si>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</si>
  <si>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</si>
  <si>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</si>
  <si>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</si>
  <si>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</si>
  <si>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</si>
  <si>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</si>
  <si>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</si>
  <si>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</si>
  <si>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</si>
  <si>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</si>
  <si>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</si>
  <si>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</si>
  <si>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</si>
  <si>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</si>
  <si>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</si>
  <si>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</si>
  <si>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</si>
  <si>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</si>
  <si>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</si>
  <si>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</si>
  <si>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</si>
  <si>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</si>
  <si>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</si>
  <si>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</si>
  <si>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</si>
  <si>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</si>
  <si>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</si>
  <si>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</si>
  <si>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</si>
  <si>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</si>
  <si>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</si>
  <si>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</si>
  <si>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</si>
  <si>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</si>
  <si>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</si>
  <si>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</si>
  <si>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</si>
  <si>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</si>
  <si>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</si>
  <si>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</si>
  <si>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</si>
  <si>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</si>
  <si>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</si>
  <si>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</si>
  <si>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</si>
  <si>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</si>
  <si>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</si>
  <si>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</si>
  <si>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</si>
  <si>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</si>
  <si>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</si>
  <si>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</si>
  <si>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</si>
  <si>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</si>
  <si>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</si>
  <si>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</si>
  <si>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</si>
  <si>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</si>
  <si>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</si>
  <si>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</si>
  <si>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</si>
  <si>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</si>
  <si>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</si>
  <si>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</si>
  <si>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</si>
  <si>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</si>
  <si>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</si>
  <si>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</si>
  <si>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</si>
  <si>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</si>
  <si>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</si>
  <si>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</si>
  <si>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</si>
  <si>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</si>
  <si>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</si>
  <si>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</si>
  <si>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</si>
  <si>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</si>
  <si>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</si>
  <si>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</si>
  <si>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</si>
  <si>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</si>
  <si>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</si>
  <si>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</si>
  <si>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</si>
  <si>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</si>
  <si>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</si>
  <si>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</si>
  <si>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</si>
  <si>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</si>
  <si>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</si>
  <si>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</si>
  <si>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</si>
  <si>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</si>
  <si>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</si>
  <si>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</si>
  <si>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</si>
  <si>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</si>
  <si>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</si>
  <si>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</si>
  <si>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</si>
  <si>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</si>
  <si>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</si>
  <si>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</si>
  <si>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</si>
  <si>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</si>
  <si>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</si>
  <si>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</si>
  <si>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</si>
  <si>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</si>
  <si>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</si>
  <si>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</si>
  <si>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</si>
  <si>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</si>
  <si>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</si>
  <si>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</si>
  <si>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</si>
  <si>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</si>
  <si>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</si>
  <si>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</si>
  <si>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</si>
  <si>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</si>
  <si>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</si>
  <si>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</si>
  <si>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</si>
  <si>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</si>
  <si>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</si>
  <si>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</si>
  <si>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</si>
  <si>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</si>
  <si>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</si>
  <si>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</si>
  <si>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</si>
  <si>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</si>
  <si>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</si>
  <si>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</si>
  <si>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</si>
  <si>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</si>
  <si>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</si>
  <si>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</si>
  <si>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</si>
  <si>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</si>
  <si>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</si>
  <si>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</si>
  <si>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</si>
  <si>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</si>
  <si>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</si>
  <si>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</si>
  <si>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</si>
  <si>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</si>
  <si>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</si>
  <si>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</si>
  <si>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</si>
  <si>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</si>
  <si>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</si>
  <si>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</si>
  <si>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</si>
  <si>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</si>
  <si>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</si>
  <si>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</si>
  <si>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</si>
  <si>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</si>
  <si>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</si>
  <si>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</si>
  <si>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</si>
  <si>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</si>
  <si>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</si>
  <si>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</si>
  <si>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</si>
  <si>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</si>
  <si>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</si>
  <si>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</si>
  <si>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</si>
  <si>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</si>
  <si>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</si>
  <si>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</si>
  <si>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</si>
  <si>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</si>
  <si>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</si>
  <si>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</si>
  <si>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</si>
  <si>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</si>
  <si>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</si>
  <si>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</si>
  <si>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</si>
  <si>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</si>
  <si>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</si>
  <si>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</si>
  <si>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</si>
  <si>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</si>
  <si>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</si>
  <si>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</si>
  <si>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</si>
  <si>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</si>
  <si>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</si>
  <si>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</si>
  <si>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</si>
  <si>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</si>
  <si>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</si>
  <si>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</si>
  <si>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</si>
  <si>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</si>
  <si>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</si>
  <si>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</si>
  <si>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</si>
  <si>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</si>
  <si>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</si>
  <si>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</si>
  <si>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</si>
  <si>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</si>
  <si>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</si>
  <si>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</si>
  <si>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</si>
  <si>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</si>
  <si>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</si>
  <si>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</si>
  <si>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</si>
  <si>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</si>
  <si>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</si>
  <si>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</si>
  <si>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</si>
  <si>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</si>
  <si>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</si>
  <si>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</si>
  <si>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</si>
  <si>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</si>
  <si>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</si>
  <si>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</si>
  <si>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</si>
  <si>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</si>
  <si>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</si>
  <si>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</si>
  <si>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</si>
  <si>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</si>
  <si>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</si>
  <si>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</si>
  <si>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</si>
  <si>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</si>
  <si>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</si>
  <si>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</si>
  <si>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</si>
  <si>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</si>
  <si>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</si>
  <si>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</si>
  <si>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</si>
  <si>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</si>
  <si>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</si>
  <si>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</si>
  <si>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</si>
  <si>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</si>
  <si>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</si>
  <si>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</si>
  <si>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</si>
  <si>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</si>
  <si>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</si>
  <si>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</si>
  <si>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</si>
  <si>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</si>
  <si>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</si>
  <si>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</si>
  <si>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</si>
  <si>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</si>
  <si>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</si>
  <si>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</si>
  <si>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</si>
  <si>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</si>
  <si>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</si>
  <si>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</si>
  <si>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</si>
  <si>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</si>
  <si>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</si>
  <si>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</si>
  <si>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</si>
  <si>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</si>
  <si>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</si>
  <si>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</si>
  <si>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</si>
  <si>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</si>
  <si>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</si>
  <si>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</si>
  <si>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</si>
  <si>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</si>
  <si>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</si>
  <si>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</si>
  <si>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</si>
  <si>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</si>
  <si>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</si>
  <si>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</si>
  <si>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</si>
  <si>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</si>
  <si>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</si>
  <si>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</si>
  <si>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</si>
  <si>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</si>
  <si>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</si>
  <si>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</si>
  <si>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</si>
  <si>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</si>
  <si>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</si>
  <si>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</si>
  <si>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</si>
  <si>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</si>
  <si>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</si>
  <si>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</si>
  <si>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</si>
  <si>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</si>
  <si>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</si>
  <si>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</si>
  <si>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</si>
  <si>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</si>
  <si>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</si>
  <si>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</si>
  <si>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</si>
  <si>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</si>
  <si>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</si>
  <si>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</si>
  <si>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</si>
  <si>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</si>
  <si>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</si>
  <si>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</si>
  <si>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</si>
  <si>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</si>
  <si>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</si>
  <si>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</si>
  <si>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</si>
  <si>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</si>
  <si>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</si>
  <si>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</si>
  <si>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</si>
  <si>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</si>
  <si>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</si>
  <si>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</si>
  <si>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</si>
  <si>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</si>
  <si>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</si>
  <si>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</si>
  <si>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</si>
  <si>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</si>
  <si>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</si>
  <si>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</si>
  <si>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</si>
  <si>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</si>
  <si>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</si>
  <si>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</si>
  <si>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</si>
  <si>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</si>
  <si>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</si>
  <si>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</si>
  <si>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</si>
  <si>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</si>
  <si>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</si>
  <si>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</si>
  <si>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</si>
  <si>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</si>
  <si>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</si>
  <si>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</si>
  <si>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</si>
  <si>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</si>
  <si>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</si>
  <si>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</si>
  <si>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</si>
  <si>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</si>
  <si>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</si>
  <si>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</si>
  <si>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</si>
  <si>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</si>
  <si>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</si>
  <si>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</si>
  <si>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</si>
  <si>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</si>
  <si>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</si>
  <si>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</si>
  <si>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</si>
  <si>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</si>
  <si>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</si>
  <si>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</si>
  <si>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</si>
  <si>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</si>
  <si>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</si>
  <si>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</si>
  <si>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</si>
  <si>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</si>
  <si>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</si>
  <si>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</si>
  <si>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</si>
  <si>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</si>
  <si>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</si>
  <si>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</si>
  <si>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</si>
  <si>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</si>
  <si>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</si>
  <si>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</si>
  <si>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</si>
  <si>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</si>
  <si>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</si>
  <si>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</si>
  <si>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</si>
  <si>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</si>
  <si>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</si>
  <si>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</si>
  <si>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</si>
  <si>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</si>
  <si>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</si>
  <si>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</si>
  <si>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</si>
  <si>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</si>
  <si>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</si>
  <si>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</si>
  <si>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</si>
  <si>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</si>
  <si>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</si>
  <si>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</si>
  <si>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</si>
  <si>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</si>
  <si>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</si>
  <si>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</si>
  <si>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</si>
  <si>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</si>
  <si>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</si>
  <si>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</si>
  <si>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</si>
  <si>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</si>
  <si>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</si>
  <si>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</si>
  <si>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</si>
  <si>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</si>
  <si>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</si>
  <si>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</si>
  <si>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</si>
  <si>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</si>
  <si>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</si>
  <si>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</si>
  <si>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</si>
  <si>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</si>
  <si>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</si>
  <si>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</si>
  <si>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</si>
  <si>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</si>
  <si>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</si>
  <si>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</si>
  <si>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</si>
  <si>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</si>
  <si>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</si>
  <si>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</si>
  <si>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</si>
  <si>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</si>
  <si>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</si>
  <si>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</si>
  <si>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</si>
  <si>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</si>
  <si>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</si>
  <si>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</si>
  <si>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</si>
  <si>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</si>
  <si>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</si>
  <si>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</si>
  <si>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</si>
  <si>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</si>
  <si>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</si>
  <si>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</si>
  <si>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</si>
  <si>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</si>
  <si>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</si>
  <si>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</si>
  <si>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</si>
  <si>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</si>
  <si>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</si>
  <si>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</si>
  <si>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</si>
  <si>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</si>
  <si>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</si>
  <si>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</si>
  <si>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</si>
  <si>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</si>
  <si>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</si>
  <si>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</si>
  <si>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</si>
  <si>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</si>
  <si>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</si>
  <si>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</si>
  <si>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</si>
  <si>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</si>
  <si>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</si>
  <si>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</si>
  <si>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</si>
  <si>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</si>
  <si>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</si>
  <si>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</si>
  <si>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</si>
  <si>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</si>
  <si>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</si>
  <si>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</si>
  <si>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</si>
  <si>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</si>
  <si>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</si>
  <si>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</si>
  <si>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</si>
  <si>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</si>
  <si>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</si>
  <si>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</si>
  <si>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</si>
  <si>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</si>
  <si>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</si>
  <si>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</si>
  <si>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</si>
  <si>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</si>
  <si>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</si>
  <si>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</si>
  <si>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</si>
  <si>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</si>
  <si>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</si>
  <si>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</si>
  <si>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</si>
  <si>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</si>
  <si>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</si>
  <si>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</si>
  <si>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</si>
  <si>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</si>
  <si>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</si>
  <si>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</si>
  <si>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</si>
  <si>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</si>
  <si>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</si>
  <si>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</si>
  <si>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</si>
  <si>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</si>
  <si>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</si>
  <si>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</si>
  <si>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</si>
  <si>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</si>
  <si>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</si>
  <si>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</si>
  <si>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</si>
  <si>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</si>
  <si>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</si>
  <si>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</si>
  <si>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</si>
  <si>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</si>
  <si>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</si>
  <si>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</si>
  <si>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</si>
  <si>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</si>
  <si>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</si>
  <si>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</si>
  <si>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</si>
  <si>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</si>
  <si>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</si>
  <si>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</si>
  <si>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</si>
  <si>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</si>
  <si>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</si>
  <si>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</si>
  <si>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</si>
  <si>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</si>
  <si>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</si>
  <si>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</si>
  <si>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</si>
  <si>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</si>
  <si>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</si>
  <si>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</si>
  <si>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</si>
  <si>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</si>
  <si>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</si>
  <si>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</si>
  <si>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</si>
  <si>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</si>
  <si>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</si>
  <si>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</si>
  <si>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</si>
  <si>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</si>
  <si>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</si>
  <si>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</si>
  <si>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</si>
  <si>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</si>
  <si>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</si>
  <si>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</si>
  <si>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</si>
  <si>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</si>
  <si>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</si>
  <si>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</si>
  <si>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</si>
  <si>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</si>
  <si>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</si>
  <si>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</si>
  <si>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</si>
  <si>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</si>
  <si>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</si>
  <si>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</si>
  <si>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</si>
  <si>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</si>
  <si>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</si>
  <si>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</si>
  <si>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</si>
  <si>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</si>
  <si>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</si>
  <si>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</si>
  <si>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</si>
  <si>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</si>
  <si>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</si>
  <si>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</si>
  <si>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</si>
  <si>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</si>
  <si>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</si>
  <si>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</si>
  <si>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</si>
  <si>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</si>
  <si>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</si>
  <si>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</si>
  <si>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</si>
  <si>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</si>
  <si>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</si>
  <si>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</si>
  <si>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</si>
  <si>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</si>
  <si>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</si>
  <si>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</si>
  <si>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</si>
  <si>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</si>
  <si>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</si>
  <si>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</si>
  <si>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</si>
  <si>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</si>
  <si>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</si>
  <si>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</si>
  <si>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</si>
  <si>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</si>
  <si>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</si>
  <si>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</si>
  <si>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</si>
  <si>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</si>
  <si>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</si>
  <si>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</si>
  <si>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</si>
  <si>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</si>
  <si>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</si>
  <si>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</si>
  <si>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</si>
  <si>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</si>
  <si>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</si>
  <si>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</si>
  <si>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</si>
  <si>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</si>
  <si>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</si>
  <si>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</si>
  <si>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</si>
  <si>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</si>
  <si>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</si>
  <si>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</si>
  <si>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</si>
  <si>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</si>
  <si>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</si>
  <si>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</si>
  <si>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</si>
  <si>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</si>
  <si>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</si>
  <si>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</si>
  <si>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</si>
  <si>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</si>
  <si>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</si>
  <si>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</si>
  <si>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</si>
  <si>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</si>
  <si>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</si>
  <si>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</si>
  <si>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</si>
  <si>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</si>
  <si>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</si>
  <si>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</si>
  <si>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</si>
  <si>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</si>
  <si>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</si>
  <si>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</si>
  <si>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</si>
  <si>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</si>
  <si>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</si>
  <si>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</si>
  <si>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</si>
  <si>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</si>
  <si>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</si>
  <si>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</si>
  <si>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</si>
  <si>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</si>
  <si>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</si>
  <si>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</si>
  <si>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</si>
  <si>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</si>
  <si>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</si>
  <si>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</si>
  <si>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</si>
  <si>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</si>
  <si>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</si>
  <si>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</si>
  <si>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</si>
  <si>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</si>
  <si>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</si>
  <si>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</si>
  <si>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</si>
  <si>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</si>
  <si>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</si>
  <si>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</si>
  <si>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</si>
  <si>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</si>
  <si>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</si>
  <si>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</si>
  <si>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</si>
  <si>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</si>
  <si>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</si>
  <si>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</si>
  <si>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</si>
  <si>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</si>
  <si>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</si>
  <si>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</si>
  <si>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</si>
  <si>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</si>
  <si>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</si>
  <si>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</si>
  <si>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</si>
  <si>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</si>
  <si>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</si>
  <si>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</si>
  <si>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</si>
  <si>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</si>
  <si>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</si>
  <si>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</si>
  <si>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</si>
  <si>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</si>
  <si>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</si>
  <si>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</si>
  <si>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</si>
  <si>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</si>
  <si>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</si>
  <si>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</si>
  <si>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</si>
  <si>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</si>
  <si>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</si>
  <si>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</si>
  <si>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</si>
  <si>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</si>
  <si>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</si>
  <si>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</si>
  <si>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</si>
  <si>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</si>
  <si>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</si>
  <si>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</si>
  <si>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</si>
  <si>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</si>
  <si>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</si>
  <si>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</si>
  <si>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</si>
  <si>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</si>
  <si>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</si>
  <si>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</si>
  <si>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</si>
  <si>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</si>
  <si>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</si>
  <si>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</si>
  <si>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</si>
  <si>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</si>
  <si>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</si>
  <si>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</si>
  <si>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</si>
  <si>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</si>
  <si>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</si>
  <si>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</si>
  <si>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</si>
  <si>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</si>
  <si>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</si>
  <si>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</si>
  <si>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</si>
  <si>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</si>
  <si>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</si>
  <si>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</si>
  <si>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</si>
  <si>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</si>
  <si>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</si>
  <si>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</si>
  <si>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</si>
  <si>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</si>
  <si>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</si>
  <si>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</si>
  <si>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</si>
  <si>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</si>
  <si>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</si>
  <si>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</si>
  <si>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</si>
  <si>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</si>
  <si>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</si>
  <si>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</si>
  <si>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</si>
  <si>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</si>
  <si>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</si>
  <si>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</si>
  <si>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</si>
  <si>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</si>
  <si>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</si>
  <si>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</si>
  <si>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</si>
  <si>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</si>
  <si>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</si>
  <si>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</si>
  <si>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</si>
  <si>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</si>
  <si>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</si>
  <si>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</si>
  <si>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</si>
  <si>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</si>
  <si>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</si>
  <si>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</si>
  <si>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</si>
  <si>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</si>
  <si>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</si>
  <si>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</si>
  <si>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</si>
  <si>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</si>
  <si>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</si>
  <si>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</si>
  <si>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</si>
  <si>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</si>
  <si>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</si>
  <si>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</si>
  <si>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</si>
  <si>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</si>
  <si>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</si>
  <si>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</si>
  <si>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</si>
  <si>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</si>
  <si>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</si>
  <si>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</si>
  <si>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</si>
  <si>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</si>
  <si>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</si>
  <si>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</si>
  <si>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</si>
  <si>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</si>
  <si>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</si>
  <si>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</si>
  <si>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</si>
  <si>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</si>
  <si>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</si>
  <si>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</si>
  <si>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</si>
  <si>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</si>
  <si>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</si>
  <si>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</si>
  <si>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</si>
  <si>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</si>
  <si>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</si>
  <si>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</si>
  <si>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</si>
  <si>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</si>
  <si>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</si>
  <si>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</si>
  <si>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</si>
  <si>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</si>
  <si>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</si>
  <si>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</si>
  <si>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</si>
  <si>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</si>
  <si>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</si>
  <si>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</si>
  <si>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</si>
  <si>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</si>
  <si>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</si>
  <si>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</si>
  <si>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</si>
  <si>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</si>
  <si>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</si>
  <si>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</si>
  <si>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</si>
  <si>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</si>
  <si>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</si>
  <si>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</si>
  <si>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</si>
  <si>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</si>
  <si>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</si>
  <si>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</si>
  <si>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</si>
  <si>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</si>
  <si>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</si>
  <si>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</si>
  <si>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</si>
  <si>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</si>
  <si>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</si>
  <si>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</si>
  <si>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</si>
  <si>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</si>
  <si>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</si>
  <si>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</si>
  <si>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</si>
  <si>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</si>
  <si>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</si>
  <si>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</si>
  <si>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</si>
  <si>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</si>
  <si>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</si>
  <si>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</si>
  <si>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</si>
  <si>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</si>
  <si>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</si>
  <si>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</si>
  <si>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</si>
  <si>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</si>
  <si>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</si>
  <si>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</si>
  <si>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</si>
  <si>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</si>
  <si>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</si>
  <si>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</si>
  <si>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</si>
  <si>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</si>
  <si>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</si>
  <si>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</si>
  <si>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</si>
  <si>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</si>
  <si>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</si>
  <si>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</si>
  <si>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</si>
  <si>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</si>
  <si>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</si>
  <si>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</si>
  <si>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</si>
  <si>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</si>
  <si>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</si>
  <si>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</si>
  <si>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</si>
  <si>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</si>
  <si>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</si>
  <si>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</si>
  <si>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</si>
  <si>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TT-20251007-01030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</si>
  <si>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</si>
  <si>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</si>
  <si>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</si>
  <si>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</si>
  <si>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</si>
  <si>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</si>
  <si>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</si>
  <si>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</si>
  <si>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</si>
  <si>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</si>
  <si>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PCM-20251007-00000951</t>
  </si>
  <si>
    <t>ETA 100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</si>
</sst>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9" totalsRowShown="0" headerRowDxfId="15" dataDxfId="14" headerRowBorderDxfId="12" tableBorderDxfId="13">
  <autoFilter ref="A1:L2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274.53366550926148</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45937.482090972226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45937.482090972226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45937.482090972226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45937.482090972226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45937.482090972226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45937.482090972226</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45937.482090972226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45937.482090972226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45937.482090972226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45937.482090972226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45937.482090972226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45937.482090972226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45937.482090972226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45937.482090972226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45937.482090972226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45937.482090972226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45937.482090972226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45937.482090972226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45937.482090972226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45937.482090972226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45937.482090972226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45937.482090972226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45937.482090972226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45937.482090972226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45937.482090972226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45937.482090972226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45937.482090972226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45937.482090972226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45937.482090972226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45937.482090972226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45937.482090972226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45937.482090972226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45937.482090972226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45937.482090972226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45937.482090972226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45937.482090972226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45937.482090972226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45937.482090972226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45937.482090972226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45937.482090972226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45937.482090972226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45937.482090972226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45937.482090972226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45937.482090972226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45937.482090972226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45937.482090972226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45937.482090972226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45937.482090972226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45937.482090972226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45937.482090972226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45937.482090972226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45937.482090972226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45937.482090972226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45937.482090972226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45937.482090972226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45937.482090972226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45937.482090972226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45937.482090972226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45937.482090972226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45937.482090972226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45937.482090972226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45937.482090972226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45937.482090972226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45937.482090972226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45937.482090972226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45937.482090972226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45937.482090972226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45937.482090972226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45937.482090972226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45937.482090972226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45937.482090972226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45937.482090972226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45937.482090972226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45937.482090972226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45937.482090972226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45937.482090972226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45937.482090972226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45937.482090972226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45937.482090972226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45937.482090972226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45937.482090972226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45937.482090972226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45937.482090972226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45937.482090972226</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45937.482090972226</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45937.482090972226</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130.75500763889431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112.48225300926424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8.6465972228324972E-2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45937.482090972226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45937.482090972226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45937.482090972226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45937.482090972226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45937.482090972226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45937.482090972226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45937.482090972226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45937.482090972226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45937.482090972226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45937.482090972226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45937.482090972226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45937.482090972226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45937.482090972226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45937.482090972226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45937.482090972226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45937.482090972226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45937.482090972226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45937.482090972226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45937.482090972226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45937.482090972226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45937.482090972226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45937.482090972226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45937.482090972226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45937.482090972226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45937.482090972226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45937.482090972226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45937.482090972226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45937.482090972226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45937.482090972226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45937.482090972226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45937.482090972226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45937.482090972226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45937.482090972226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45937.482090972226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45937.482090972226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45937.482090972226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45937.482090972226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45937.482090972226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45937.482090972226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45937.482090972226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45937.482090972226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45937.482090972226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45937.482090972226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45937.482090972226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45937.482090972226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45937.482090972226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45937.482090972226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45937.482090972226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45937.482090972226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45937.482090972226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45937.482090972226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45937.482090972226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45937.482090972226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45937.482090972226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45937.482090972226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45937.482090972226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45937.482090972226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45937.482090972226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45937.482090972226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45937.482090972226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45937.482090972226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45937.482090972226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45937.482090972226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45937.482090972226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45937.482090972226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45937.482090972226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45937.482090972226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45937.482090972226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45937.482090972226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45937.482090972226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45937.482090972226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45937.482090972226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45937.482090972226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45937.482090972226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45937.482090972226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45937.482090972226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45937.482090972226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45937.482090972226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45937.482090972226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45937.482090972226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45937.482090972226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45937.482090972226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45937.482090972226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45937.482090972226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45937.482090972226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45937.482090972226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45937.482090972226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45937.482090972226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45937.482090972226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45937.482090972226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45937.482090972226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45937.482090972226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45937.482090972226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45937.482090972226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45937.482090972226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45937.482090972226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45937.482090972226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45937.482090972226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45937.482090972226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45937.482090972226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45937.482090972226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45937.482090972226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45937.482090972226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45937.482090972226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45937.482090972226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45937.482090972226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45937.482090972226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45937.482090972226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45937.482090972226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45937.482090972226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45937.482090972226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45937.482090972226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45937.482090972226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45937.482090972226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45937.482090972226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45937.482090972226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45937.482090972226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45937.482090972226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45937.482090972226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45937.482090972226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45937.482090972226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45937.482090972226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45937.482090972226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45937.482090972226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45937.482090972226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45937.482090972226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45937.482090972226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45937.482090972226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45937.482090972226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45937.482090972226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45937.482090972226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45937.482090972226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45937.482090972226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45937.482090972226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45937.482090972226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45937.482090972226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45937.482090972226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45937.482090972226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45937.482090972226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45937.482090972226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45937.482090972226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45937.482090972226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45937.482090972226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45937.482090972226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45937.482090972226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45937.482090972226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45937.482090972226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45937.482090972226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45937.482090972226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45937.482090972226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45937.482090972226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45937.482090972226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45937.482090972226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45937.482090972226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45937.482090972226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45937.482090972226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45937.482090972226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45937.482090972226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45937.482090972226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45937.482090972226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45937.482090972226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45937.482090972226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45937.482090972226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45937.482090972226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45937.482090972226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45937.482090972226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45937.482090972226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45937.482090972226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45937.482090972226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45937.482090972226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45937.482090972226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45937.482090972226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45937.482090972226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45937.482090972226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45937.482090972226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45937.482090972226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45937.482090972226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45937.482090972226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45937.482090972226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45937.482090972226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45937.482090972226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45937.482090972226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45937.482090972226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45937.482090972226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45937.482090972226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45937.482090972226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45937.482090972226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45937.482090972226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45937.482090972226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45937.482090972226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45937.482090972226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45937.482090972226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45937.482090972226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45937.482090972226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45937.482090972226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45937.482090972226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45937.482090972226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45937.482090972226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45937.482090972226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45937.482090972226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45937.482090972226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45937.482090972226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45937.482090972226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45937.482090972226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45937.482090972226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45937.482090972226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45937.482090972226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45937.482090972226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45937.482090972226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45937.482090972226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45937.482090972226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45937.482090972226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45937.482090972226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45937.482090972226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45937.482090972226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45937.482090972226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45937.482090972226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45937.482090972226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45937.482090972226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45937.482090972226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45937.482090972226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45937.482090972226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45937.482090972226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45937.482090972226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45937.482090972226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45937.482090972226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45937.482090972226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45937.482090972226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45937.482090972226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45937.482090972226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45937.482090972226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45937.482090972226</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45937.482090972226</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45937.482090972226</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45937.482091435188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45937.482091435188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45937.482091435188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45937.482091435188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45937.482091435188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45937.482091435188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45937.482091435188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45937.482091435188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45937.482091435188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45937.482091435188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45937.482091435188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45937.482091435188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45937.482091435188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45937.482091435188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45937.482091435188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45937.482091435188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45937.482091435188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45937.482091435188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45937.482091435188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45937.482091435188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45937.482091435188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45937.482091435188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45937.482091435188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45937.482091435188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45937.482091435188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45937.482091435188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45937.482091435188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45937.482091435188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45937.482091435188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45937.482091435188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45937.482091435188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45937.482091435188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45937.482091435188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45937.482091435188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45937.482091435188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45937.482091435188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45937.482091435188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45937.482091435188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45937.482091435188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45937.482091435188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45937.482091435188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45937.482091435188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45937.482091435188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45937.482091435188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45937.482091435188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45937.482091435188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45937.482091435188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45937.482091435188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45937.482091435188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45937.482091435188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45937.482091435188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45937.482091435188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45937.482091435188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45937.482091435188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45937.482091435188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45937.482091435188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45937.482091435188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45937.482091435188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45937.482091435188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45937.482091435188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45937.482091435188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45937.482091435188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45937.482091435188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45937.482091435188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45937.482091435188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45937.482091435188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45937.482091435188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45937.482091435188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45937.482091435188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45937.482091435188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45937.482091435188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45937.482091435188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45937.482091435188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45937.482091435188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45937.482091435188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45937.482091435188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45937.482091435188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45937.482091435188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45937.482091435188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45937.482091435188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45937.482091435188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45937.482091435188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45937.482091435188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45937.482091435188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45937.482091435188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45937.482091435188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45937.482091435188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45937.482091435188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45937.482091435188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45937.482091435188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45937.482091435188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45937.482091435188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45937.482091435188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45937.482091435188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45937.482091435188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45937.482091435188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45937.482091435188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45937.482091435188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45937.482091435188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45937.482091435188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45937.482091435188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45937.482091435188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45937.482091435188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45937.482091435188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45937.482091435188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45937.482091435188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45937.482091435188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45937.482091435188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45937.482091435188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45937.482091435188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45937.482091435188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45937.482091435188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45937.482091435188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45937.482091435188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45937.482091435188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45937.482091435188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45937.482091435188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45937.482091435188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45937.482091435188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45937.482091435188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45937.482091435188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45937.482091435188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45937.482091435188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45937.482091435188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45937.482091435188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45937.482091435188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45937.482091435188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45937.482091435188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45937.482091435188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45937.482091435188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45937.482091435188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45937.482091435188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45937.482091435188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45937.482091435188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45937.482091435188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45937.482091435188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45937.482091435188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45937.482091435188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45937.482091435188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45937.482091435188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45937.482091435188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45937.482091435188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45937.482091435188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45937.482091435188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45937.482091435188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45937.482091435188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45937.482091435188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45937.482091435188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45937.482091435188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45937.482091435188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45937.482091435188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45937.482091435188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45937.482091435188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45937.482091435188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45937.482091435188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45937.482091435188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45937.482091435188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45937.482091435188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45937.482091435188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45937.482091435188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45937.482091435188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45937.482091435188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45937.482091435188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45937.482091435188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45937.482091435188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45937.482091435188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45937.482091435188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45937.482091435188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45937.482091435188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45937.482091435188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45937.482091435188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45937.482091435188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45937.482091435188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45937.482091435188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45937.482091435188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45937.482091435188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45937.482091435188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45937.482091435188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45937.482091435188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45937.482091435188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45937.482091435188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45937.482091435188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45937.482091435188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45937.482091435188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45937.482091435188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45937.482091435188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45937.482091435188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45937.482091435188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45937.482091435188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45937.482091435188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45937.482091435188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45937.482091435188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45937.482091435188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45937.482091435188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45937.482091435188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45937.482091435188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45937.482091435188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45937.482091435188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45937.482091435188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45937.482091435188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45937.482091435188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45937.482091435188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45937.482091435188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45937.482091435188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45937.482091435188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45937.482091435188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45937.482091435188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45937.482091435188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45937.482091435188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45937.482091435188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45937.482091435188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45937.482091435188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45937.482091435188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45937.482091435188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45937.482091435188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45937.482091435188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45937.482091435188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45937.482091435188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45937.482091435188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45937.482091435188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45937.482091435188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45937.482091435188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45937.482091435188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45937.482091435188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45937.482091435188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45937.482091435188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45937.482091435188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45937.482091435188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45937.482091435188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45937.482091435188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45937.482091435188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45937.482091435188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45937.482091435188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45937.482091435188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45937.482091435188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45937.482091435188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45937.482091435188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45937.482091435188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45937.482091435188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45937.482091435188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45937.482091435188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45937.482091435188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45937.482091435188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45937.482091435188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45937.482091435188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45937.482091435188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45937.482091435188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45937.482091435188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45937.482091435188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45937.482091435188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45937.482091435188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45937.482091435188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45937.482091435188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45937.482091435188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45937.482091435188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45937.482091435188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45937.482091435188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45937.482091435188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45937.482091435188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45937.482091435188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45937.482091435188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45937.482091435188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45937.482091435188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45937.482091435188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45937.482091435188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45937.482091435188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45937.482091435188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45937.482091435188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45937.482091435188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45937.482091435188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45937.482091435188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45937.482091435188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45937.482091435188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45937.482091435188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45937.482091435188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45937.482091435188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45937.482091435188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45937.482091435188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45937.482091435188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45937.482091435188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45937.482091435188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45937.482091435188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45937.482091435188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45937.482091435188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45937.482091435188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45937.482091435188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45937.482091435188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45937.482091435188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45937.482091435188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45937.482091435188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45937.482091435188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45937.482091435188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45937.482091435188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45937.482091435188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45937.482091435188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45937.482091435188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45937.482091435188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45937.482091435188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45937.482091435188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45937.482091435188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45937.482091435188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45937.482091435188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45937.482091435188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45937.482091435188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45937.482091435188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45937.482091435188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45937.482091435188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45937.482091435188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45937.482091435188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45937.482091435188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45937.482091435188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45937.482091435188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45937.482091435188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45937.482091435188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45937.482091435188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45937.482091435188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45937.482091435188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45937.482091435188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45937.482091435188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45937.482091435188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45937.482091435188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45937.482091435188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45937.482091435188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45937.482091435188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45937.482091435188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45937.482091435188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45937.482091435188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45937.482091435188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45937.482091435188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45937.482091435188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45937.482091435188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45937.482091435188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45937.482091435188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45937.482091435188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45937.482091435188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45937.482091435188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45937.482091435188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45937.482091435188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45937.482091435188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45937.482091435188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45937.482091435188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45937.482091435188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45937.482091435188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45937.482091435188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45937.482091435188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45937.482091435188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45937.482091435188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45937.482091435188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45937.482091435188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45937.482091435188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45937.482091435188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45937.482091435188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45937.482091435188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45937.482091435188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45937.482091435188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45937.482091435188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45937.482091435188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45937.482091435188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45937.482091435188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45937.482091435188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45937.482091435188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45937.482091435188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45937.482091435188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45937.482091435188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45937.482091435188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45937.482091435188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45937.482091435188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45937.482091435188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45937.482091435188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45937.482091435188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45937.482091435188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45937.482091435188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45937.482091435188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45937.482091435188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45937.482091435188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45937.482091435188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45937.482091435188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45937.482091435188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45937.482091435188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45937.482091435188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45937.482091435188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45937.482091435188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45937.482091435188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45937.482091435188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45937.482091435188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45937.482091435188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45937.482091435188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45937.482091435188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45937.482091435188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45937.482091435188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45937.482091435188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45937.482091435188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45937.482091435188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45937.482091435188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45937.482091435188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45937.482091435188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45937.482091435188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45937.482091435188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45937.482091435188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45937.482091435188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45937.482091435188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45937.482091435188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45937.482091435188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45937.482091435188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45937.482091435188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45937.482091435188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45937.482091435188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45937.482091435188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45937.482091435188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45937.482091435188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45937.482091435188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45937.482091435188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45937.482091435188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45937.482091435188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45937.482091435188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45937.482091435188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45937.482091435188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45937.482091435188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45937.482091435188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45937.482091435188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45937.482091435188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45937.482091435188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45937.482091435188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45937.482091435188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45937.482091435188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45937.482091435188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45937.482091435188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45937.482091435188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45937.482091435188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45937.482091435188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45937.482091435188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45937.482091435188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45937.482091435188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45937.482091435188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45937.482091435188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45937.482091435188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45937.482091435188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45937.482091435188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45937.482091435188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45937.482091435188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45937.482091435188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45937.482091435188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45937.482091435188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45937.482091435188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45937.482091435188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45937.482091435188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45937.482091435188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45937.482091435188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45937.482091435188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45937.482091435188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45937.482091435188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45937.482091435188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45937.482091435188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45937.482091435188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45937.482091435188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45937.482091435188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45937.482091435188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45937.482091435188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45937.482091435188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45937.482091435188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45937.482091435188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45937.482091435188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45937.482091435188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45937.482091435188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45937.482091435188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45937.482091435188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45937.482091435188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45937.482091435188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45937.482091435188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45937.482091435188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45937.482091435188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45937.482091435188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45937.482091435188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45937.482091435188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45937.482091435188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45937.482091435188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45937.482091435188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45937.482091435188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45937.482091435188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45937.482091435188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45937.482091435188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45937.482091435188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45937.482091435188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45937.482091435188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45937.482091435188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45937.482091435188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45937.482091435188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45937.482091435188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45937.482091435188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45937.482091435188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45937.482091435188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45937.482091435188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45937.482091435188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45937.482091435188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45937.482091435188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45937.482091435188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45937.482091435188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45937.482091435188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45937.482091435188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45937.482091435188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45937.482091435188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45937.482091435188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45937.482091435188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45937.482091435188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45937.482091435188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45937.482091435188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45937.482091435188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45937.482091435188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45937.482091435188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45937.482091435188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45937.482091435188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45937.482091435188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45937.482091435188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45937.482091435188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45937.482091435188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45937.482091435188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45937.482091435188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45937.482091435188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45937.482091435188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45937.482091435188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45937.482091435188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45937.482091435188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45937.482091435188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45937.482091435188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45937.482091435188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45937.482091435188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45937.482091435188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45937.482091435188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45937.482091435188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45937.482091435188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45937.482091435188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45937.482091435188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45937.482091435188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45937.482091435188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45937.482091435188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45937.482091435188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45937.482091435188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45937.482091435188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45937.482091435188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45937.482091435188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45937.482091435188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45937.482091435188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45937.482091435188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45937.482091435188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45937.482091435188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45937.482091435188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45937.482091435188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45937.482091435188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45937.482091435188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45937.482091435188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45937.482091435188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45937.482091435188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45937.482091435188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45937.482091435188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45937.482091435188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45937.482091435188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45937.482091435188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45937.482091435188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45937.482091435188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45937.482091435188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45937.482091435188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45937.482091435188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45937.482091435188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45937.482091435188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45937.482091435188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45937.482091435188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45937.482091435188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45937.482091435188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45937.482091435188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45937.482091435188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45937.482091435188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45937.482091435188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45937.482091435188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45937.482091435188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45937.482091435188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45937.482091435188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45937.482091435188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45937.482091435188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45937.482091435188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45937.482091435188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45937.482091435188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45937.482091435188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45937.482091435188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45937.482091435188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45937.482091435188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45937.482091435188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45937.482091435188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45937.482091435188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45937.482091435188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45937.482091435188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45937.482091435188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45937.482091435188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45937.482091435188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45937.482091435188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45937.482091435188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45937.482091435188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45937.482091435188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45937.482091435188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45937.482091435188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45937.482091435188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45937.482091435188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45937.482091435188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45937.482091435188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45937.482091435188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45937.482091435188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45937.482091435188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45937.482091435188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45937.482091435188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45937.482091435188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45937.482091435188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45937.482091435188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45937.482091435188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45937.482091435188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45937.482091435188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45937.482091435188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45937.482091435188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45937.482091435188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45937.482091435188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45937.482091435188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45937.482091435188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45937.482091435188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45937.482091435188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45937.482091435188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45937.482091435188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45937.482091435188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45937.482091435188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45937.482091435188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45937.482091435188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45937.482091435188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45937.482091435188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45937.482091435188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45937.482091435188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45937.482091435188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45937.482091435188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45937.482091435188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45937.482091435188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45937.482091435188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45937.482091435188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45937.482091435188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45937.482091435188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45937.482091435188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45937.482091435188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45937.482091435188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45937.482091435188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45937.482091435188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45937.482091435188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45937.482091435188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45937.482091435188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45937.482091435188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45937.482091435188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45937.482091435188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45937.482091435188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45937.482091435188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45937.482091435188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45937.482091435188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45937.482091435188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45937.482091435188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45937.482091435188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45937.482091435188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45937.482091435188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45937.482091435188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45937.482091435188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45937.482091435188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45937.482091435188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45937.482091435188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45937.482091435188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45937.482091435188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45937.482091435188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45937.482091435188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45937.482091435188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45937.482091435188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45937.482091435188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45937.482091435188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45937.482091435188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45937.482091435188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45937.482091435188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45937.482091435188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45937.482091435188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45937.482091435188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45937.482091435188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45937.482091435188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45937.482091435188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45937.482091435188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45937.482091435188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45937.482091435188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45937.482091435188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45937.482091435188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45937.482091435188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45937.482091435188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45937.482091435188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45937.482091435188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45937.482091435188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45937.482091435188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45937.482091435188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45937.482091435188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45937.482091435188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45937.482091435188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45937.482091435188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45937.482091435188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45937.482091435188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45937.482091435188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45937.482091435188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45937.482091435188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45937.482091435188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45937.482091435188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45937.482091435188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45937.482091435188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45937.482091435188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45937.482091435188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45937.482091435188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45937.482091435188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45937.482091435188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45937.482091435188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45937.482091435188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45937.482091435188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45937.482091435188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45937.482091435188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45937.482091435188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45937.482091435188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45937.482091435188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45937.482091435188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45937.482091435188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45937.482091435188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45937.482091435188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45937.482091435188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45937.482091435188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45937.482091435188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45937.482091435188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45937.482091435188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45937.482091435188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45937.482091435188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45937.482091435188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45937.482091435188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45937.482091435188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45937.482091435188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45937.482091435188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45937.482091435188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45937.482091435188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45937.482091435188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45937.482091435188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45937.482091435188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45937.482091435188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45937.482091435188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45937.482091435188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45937.482091435188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45937.482091435188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45937.482091435188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45937.482091435188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45937.482091435188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45937.482091435188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45937.482091435188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45937.482091435188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45937.482091435188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45937.482091435188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45937.482091435188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45937.482091435188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45937.482091435188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45937.482091435188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45937.482091435188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45937.482091435188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45937.482091435188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45937.482091435188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45937.482091435188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45937.482091435188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45937.482091435188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45937.482091435188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45937.482091435188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45937.482091435188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45937.482091435188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45937.482091435188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45937.482091435188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45937.482091435188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45937.482091435188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45937.482091435188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45937.482091435188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45937.482091435188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45937.482091435188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45937.482091435188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45937.482091435188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45937.482091435188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45937.482091435188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45937.482091435188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45937.482091435188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45937.482091435188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45937.482091435188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45937.482091435188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45937.482091435188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45937.482091435188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45937.482091435188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45937.482091435188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45937.482091435188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45937.482091435188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45937.482091435188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45937.482091435188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45937.482091435188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45937.482091435188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45937.482091435188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45937.482091435188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45937.482091435188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45937.482091435188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45937.482091435188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45937.482091435188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45937.482091435188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45937.482091435188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45937.482091435188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45937.482091435188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45937.482091435188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45937.482091435188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45937.482091435188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45937.482091435188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45937.482091435188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45937.482091435188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45937.482091435188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45937.482091435188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45937.482091435188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45937.482091435188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45937.482091435188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45937.482091435188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45937.482091435188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45937.482091435188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45937.482091435188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45937.482091435188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45937.482091435188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45937.482091435188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45937.482091435188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45937.482091435188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45937.482091435188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45937.482091435188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45937.482091435188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45937.482091435188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45937.482091435188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45937.482091435188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45937.482091435188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45937.482091435188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45937.482091435188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45937.482091435188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45937.482091435188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45937.482091435188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45937.482091435188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45937.482091435188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45937.482091435188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45937.482091435188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45937.482091435188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45937.482091435188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45937.482091435188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45937.482091435188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45937.482091435188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45937.482091435188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45937.482091435188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45937.482091435188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45937.482091435188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45937.482091435188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45937.482091435188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45937.482091435188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45937.482091435188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45937.482091435188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45937.482091435188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45937.482091435188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45937.482091435188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45937.482091435188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45937.482091435188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45937.482091435188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45937.482091435188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45937.482091435188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45937.482091435188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45937.482091435188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45937.482091435188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45937.482091435188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45937.482091435188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45937.482091435188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45937.482091435188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45937.482091435188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45937.482091435188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45937.482091435188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45937.482091435188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45937.482091435188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45937.482091435188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45937.482091435188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45937.482091435188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45937.482091435188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45937.482091435188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45937.482091435188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45937.482091435188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45937.482091435188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45937.482091435188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45937.482091435188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45937.482091435188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45937.482091435188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45937.482091435188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45937.482091435188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45937.482091435188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45937.482091435188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45937.482091435188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45937.482091435188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45937.482091435188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45937.482091435188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45937.482091435188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45937.482091435188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45937.482091435188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45937.482091435188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45937.482091435188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45937.482091435188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45937.482091435188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45937.482091435188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45937.482091435188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45937.482091435188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45937.482091435188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45937.482091435188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45937.482091435188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45937.482091435188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45937.482091435188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45937.482091435188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45937.482091435188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45937.482091435188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45937.482091435188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45937.482091435188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45937.482091435188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45937.482091435188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45937.482091435188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45937.482091435188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45937.482091435188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45937.482091435188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45937.482091435188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45937.482091435188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45937.482091435188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45937.482091435188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45937.482091435188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45937.482091435188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45937.482091435188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45937.482091435188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45937.482091435188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45937.482091435188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45937.482091435188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45937.482091435188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45937.482091435188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45937.482091435188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45937.482091435188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45937.482091435188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45937.482091435188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45937.482091435188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45937.482091435188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45937.482091435188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45937.482091435188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45937.482091435188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45937.482091435188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45937.482091435188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45937.482091435188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45937.482091435188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45937.482091435188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45937.482091435188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45937.482091435188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45937.482091435188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45937.482091435188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45937.482091435188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45937.482091435188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45937.482091435188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45937.482091435188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45937.482091435188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45937.482091435188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45937.482091435188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45937.482091435188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45937.482091435188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45937.482091435188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45937.482091435188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45937.482091435188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45937.482091435188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45937.482091435188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45937.482091435188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45937.482091435188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45937.482091435188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45937.482091435188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45937.482091435188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45937.482091435188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45937.482091435188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45937.482091435188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45937.482091435188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45937.482091435188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45937.482091435188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45937.482091435188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45937.482091435188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45937.482091435188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45937.482091435188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45937.482091435188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45937.482091435188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45937.482091435188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45937.482091435188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45937.482091435188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45937.482091435188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45937.482091435188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45937.482091435188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45937.482091435188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45937.482091435188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45937.482091435188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45937.482091435188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45937.482091435188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45937.482091435188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45937.482091435188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45937.482091435188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45937.482091435188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45937.482091435188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45937.482091435188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45937.482091435188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45937.482091435188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45937.482091435188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45937.482091435188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45937.482091435188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45937.482091435188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45937.482091435188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45937.482091435188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45937.482091435188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45937.482091435188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45937.482091435188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45937.482091435188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45937.482091435188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45937.482091435188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45937.482091435188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45937.482091435188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45937.482091435188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45937.482091435188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45937.482091435188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45937.482091435188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45937.482091435188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45937.482091435188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45937.482091435188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45937.482091435188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45937.482091435188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45937.482091435188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45937.482091435188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45937.482091435188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45937.482091435188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45937.482091435188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45937.482091435188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45937.482091435188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45937.482091435188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45937.482091435188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45937.482091435188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45937.482091435188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45937.482091435188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45937.482091435188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45937.482091435188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45937.482091435188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45937.482091435188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45937.482091435188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45937.482091435188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45937.482091435188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45937.482091435188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45937.482091435188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45937.482091435188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45937.482091435188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45937.482091435188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45937.482091435188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45937.482091435188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45937.482091435188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45937.482091435188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45937.482091435188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45937.482091435188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45937.482091435188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45937.482091435188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45937.482091435188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45937.482091435188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45937.482091435188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45937.482091435188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45937.482091435188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45937.482091435188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45937.482091435188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45937.482091435188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45937.482091435188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45937.482091435188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45937.482091435188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45937.482091435188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45937.482091435188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45937.482091435188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45937.482091435188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45937.482091435188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45937.482091435188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45937.482091435188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45937.482091435188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45937.482091435188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45937.482091435188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45937.482091435188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45937.482091435188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45937.482091435188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45937.482091435188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45937.482091435188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45937.482091435188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45937.482091435188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45937.482091435188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45937.482091435188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45937.482091435188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45937.482091435188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45937.482091435188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45937.482091435188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45937.482091435188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45937.482091435188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45937.482091435188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45937.482091435188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45937.482091435188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45937.482091435188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45937.482091435188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45937.482091435188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45937.482091435188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45937.482091435188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45937.482091435188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45937.482091435188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45937.482091435188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45937.482091435188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45937.482091435188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45937.482091435188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45937.482091435188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45937.482091435188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45937.482091435188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45937.482091435188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45937.482091435188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45937.482091435188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45937.482091435188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45937.482091435188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45937.482091435188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45937.482091435188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45937.482091435188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45937.482091435188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45937.482091435188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45937.482091435188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45937.482091435188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45937.482091435188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45937.482091435188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45937.482091435188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45937.482091435188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45937.482091435188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45937.482091435188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45937.482091435188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45937.482091435188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45937.482091435188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45937.482091435188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45937.482091435188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45937.482091435188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45937.482091435188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45937.482091435188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45937.482091435188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45937.482091435188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45937.482091435188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45937.482091435188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45937.482091435188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45937.482091435188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45937.482091435188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45937.482091435188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45937.482091435188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45937.482091435188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45937.482091435188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45937.482091435188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45937.482091435188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45937.482091435188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45937.482091435188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45937.482091435188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45937.482091435188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45937.482091435188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45937.482091435188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45937.482091435188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45937.482091435188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45937.482091435188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45937.482091435188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45937.482091435188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45937.482091435188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45937.482091435188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45937.482091435188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45937.482091435188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45937.482091435188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45937.482091435188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45937.482091435188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45937.482091435188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45937.482091435188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45937.482091435188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45937.482091435188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45937.482091435188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45937.482091435188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45937.482091435188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45937.482091435188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45937.482091435188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45937.482091435188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45937.482091435188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45937.482091435188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45937.482091435188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45937.482091435188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45937.482091435188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45937.482091435188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45937.482091435188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45937.482091435188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45937.482091435188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45937.482091435188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45937.482091435188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45937.482091435188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45937.482091435188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45937.482091435188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45937.482091435188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45937.482091435188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45937.482091435188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45937.482091435188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45937.482091435188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45937.482091435188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45937.482091435188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45937.482091435188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234.00137337962951</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2.3251465277789976</v>
      </c>
      <c r="H3" s="105">
        <v>45935.07104166667</v>
      </c>
      <c r="I3" s="102" t="str">
        <f>IFERROR(VLOOKUP(D3,DB!A:F,6,0),"")</f>
        <v>Generator-SG</v>
      </c>
      <c r="J3" s="102" t="str">
        <f>IFERROR(VLOOKUP(D3,DB!A:G,7,0),"")</f>
        <v>Good</v>
      </c>
      <c r="K3" s="107" t="s">
        <v>39055</v>
      </c>
      <c r="L3" s="99" t="str">
        <f>IFERROR(VLOOKUP(D3,DB!A:I,9,0),"")</f>
        <v>Latis</v>
      </c>
    </row>
    <row r="4" spans="1:16" ht="15" customHeight="1">
      <c r="A4" s="132" t="s">
        <v>39056</v>
      </c>
      <c r="B4" s="132" t="str">
        <f>IFERROR(VLOOKUP(D4,DB!A:K,11,0),"")</f>
        <v>R4</v>
      </c>
      <c r="C4" s="133">
        <v>1</v>
      </c>
      <c r="D4" s="134" t="s">
        <v>36054</v>
      </c>
      <c r="E4" s="135" t="s">
        <v>38964</v>
      </c>
      <c r="F4" s="136">
        <v>45936.764467592591</v>
      </c>
      <c r="G4" s="137">
        <f ca="1">IFERROR(NOW()-F4,"")</f>
        <v>0.71762337963446043</v>
      </c>
      <c r="H4" s="136">
        <v>45936.758773148147</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36759</v>
      </c>
      <c r="E5" s="135" t="s">
        <v>39043</v>
      </c>
      <c r="F5" s="136">
        <v>45937.32916666667</v>
      </c>
      <c r="G5" s="137">
        <f ca="1">IFERROR(NOW()-F5,"")</f>
        <v>0.15292430555564351</v>
      </c>
      <c r="H5" s="136">
        <v>45937.323738425926</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45937.482090972226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45937.482090972226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45937.482090972226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45937.482090972226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45937.482090972226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45937.482090972226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45937.482090972226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45937.482090972226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45937.482090972226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45937.482090972226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45937.482090972226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45937.482090972226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45937.482090972226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45937.482090972226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45937.482090972226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45937.482090972226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45937.482090972226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45937.482090972226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45937.482090972226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45937.482090972226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45937.482090972226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45937.482090972226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45937.482090972226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45937.482090972226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45937.482090972226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45937.482090972226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45937.482090972226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45937.482090972226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45937.482090972226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45937.482090972226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45937.482090972226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45937.482090972226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45937.482090972226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45937.482090972226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45937.482090972226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45937.482090972226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45937.482090972226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45937.482090972226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45937.482090972226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45937.482090972226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45937.482090972226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45937.482090972226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45937.482090972226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45937.482090972226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45937.482090972226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45937.482090972226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45937.482090972226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45937.482090972226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45937.482090972226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45937.482090972226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45937.482090972226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45937.482090972226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45937.482090972226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45937.482090972226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45937.482090972226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45937.482090972226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45937.482090972226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45937.482090972226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45937.482090972226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45937.482090972226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45937.482090972226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45937.482090972226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45937.482090972226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45937.482090972226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45937.482090972226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45937.482090972226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45937.482090972226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45937.482090972226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45937.482090972226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45937.482090972226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45937.482090972226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45937.482090972226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45937.482090972226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45937.482090972226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45937.482090972226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45937.482090972226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45937.482090972226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45937.482090972226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45937.482090972226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45937.482090972226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45937.482090972226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45937.482090972226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45937.482090972226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45937.482090972226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45937.482090972226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45937.482090972226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45937.482090972226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45937.482090972226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45937.482090972226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45937.482090972226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45937.482090972226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45937.482090972226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45937.482090972226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45937.482090972226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45937.482090972226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45937.482090972226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45937.482090972226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45937.482090972226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45937.482090972226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45937.482090972226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45937.482090972226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45937.482090972226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45937.482090972226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45937.482090972226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45937.482090972226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45937.482090972226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45937.482090972226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45937.482090972226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45937.482090972226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45937.482090972226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45937.482090972226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45937.482090972226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45937.482090972226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45937.482090972226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45937.482090972226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45937.482090972226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45937.482090972226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45937.482090972226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45937.482090972226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45937.482090972226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45937.482090972226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45937.482090972226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45937.482090972226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45937.482090972226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45937.482090972226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45937.482090972226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45937.482090972226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45937.482090972226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45937.482090972226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45937.482090972226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45937.482090972226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45937.482090972226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45937.482090972226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45937.482090972226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45937.482090972226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45937.482090972226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45937.482090972226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45937.482090972226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45937.482090972226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45937.482090972226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45937.482090972226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45937.482090972226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45937.482090972226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45937.482090972226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45937.482090972226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45937.482090972226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45937.482090972226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45937.482090972226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45937.482090972226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45937.482090972226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45937.482090972226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45937.482090972226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45937.482090972226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45937.482090972226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45937.482090972226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45937.482090972226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45937.482090972226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45937.482090972226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45937.482090972226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45937.482090972226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45937.482090972226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45937.482090972226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45937.482090972226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45937.482090972226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45937.482090972226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45937.482090972226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45937.482090972226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45937.482090972226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45937.482090972226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45937.482090972226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45937.482090972226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45937.482090972226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45937.482090972226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45937.482090972226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45937.482090972226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45937.482090972226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45937.482090972226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45937.482090972226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45937.482090972226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45937.482090972226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45937.482090972226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45937.482090972226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45937.482090972226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45937.482090972226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45937.482090972226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45937.482090972226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45937.482090972226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45937.482090972226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45937.482090972226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45937.482090972226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45937.482090972226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45937.482090972226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45937.482090972226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45937.482090972226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45937.482090972226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45937.482090972226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45937.482090972226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45937.482090972226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45937.482090972226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45937.482090972226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45937.482090972226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45937.482090972226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45937.482090972226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45937.482090972226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45937.482090972226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45937.482090972226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45937.482090972226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45937.482090972226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45937.482090972226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45937.482090972226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45937.482090972226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45937.482090972226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45937.482090972226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45937.482090972226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45937.482090972226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45937.482090972226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45937.482090972226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45937.482090972226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45937.482090972226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45937.482090972226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45937.482090972226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45937.482090972226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45937.482090972226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45937.482090972226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45937.482090972226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45937.482090972226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45937.482090972226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45937.482090972226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45937.482090972226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45937.482090972226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45937.482090972226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45937.482090972226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45937.482090972226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45937.482090972226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45937.482090972226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45937.482090972226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45937.482090972226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45937.482090972226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45937.482090972226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45937.482090972226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45937.482090972226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45937.482090972226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45937.482090972226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45937.482090972226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45937.482090972226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45937.482090972226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45937.482090972226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45937.482090972226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45937.482090972226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45937.482090972226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45937.482090972226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45937.482090972226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45937.482090972226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45937.482090972226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45937.482090972226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45937.482090972226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45937.482090972226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45937.482090972226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45937.482090972226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45937.482090972226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45937.482090972226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45937.482090972226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45937.482090972226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45937.482090972226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45937.482090972226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45937.482090972226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45937.482090972226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45937.482090972226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45937.482090972226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45937.482090972226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45937.482090972226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45937.482090972226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45937.482090972226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45937.482090972226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45937.482090972226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45937.482090972226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45937.482090972226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45937.482090972226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45937.482090972226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45937.482090972226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45937.482090972226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45937.482090972226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45937.482090972226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45937.482090972226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45937.482090972226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45937.482090972226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45937.482090972226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45937.482090972226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45937.482090972226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45937.482090972226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45937.482090972226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45937.482090972226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45937.482090972226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45937.482090972226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45937.482090972226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45937.482090972226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45937.482090972226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45937.482090972226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45937.482090972226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45937.482090972226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45937.482090972226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45937.482090972226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45937.482090972226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45937.482090972226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45937.482090972226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45937.482090972226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45937.482090972226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45937.482090972226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45937.482090972226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45937.482090972226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45937.482090972226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45937.482090972226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45937.482090972226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45937.482090972226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45937.482090972226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45937.482090972226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45937.482090972226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45937.482090972226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45937.482090972226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45937.482090972226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45937.482090972226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45937.482090972226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45937.482090972226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45937.482090972226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45937.482090972226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45937.482090972226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45937.482090972226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45937.482090972226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45937.482090972226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45937.482090972226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45937.482090972226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45937.482090972226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45937.482090972226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45937.482090972226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45937.482090972226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45937.482090972226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45937.482090972226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45937.482090972226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45937.482090972226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45937.482090972226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45937.482090972226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45937.482090972226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45937.482090972226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45937.482090972226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45937.482090972226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45937.482090972226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45937.482090972226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45937.482090972226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45937.482090972226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45937.482090972226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45937.482090972226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45937.482090972226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45937.482090972226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45937.482090972226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45937.482090972226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45937.482090972226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45937.482090972226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45937.482090972226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45937.482090972226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45937.482090972226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45937.482090972226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45937.482090972226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45937.482090972226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45937.482090972226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45937.482090972226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45937.482090972226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45937.482090972226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45937.482090972226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45937.482090972226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45937.482090972226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45937.482090972226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45937.482090972226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45937.482090972226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45937.482090972226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45937.482090972226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45937.482090972226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45937.482090972226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45937.482090972226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45937.482090972226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45937.482090972226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45937.482090972226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45937.482090972226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45937.482090972226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45937.482090972226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45937.482090972226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45937.482090972226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45937.482090972226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45937.482090972226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45937.482090972226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45937.482090972226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45937.482090972226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45937.482090972226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45937.482090972226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45937.482090972226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45937.482090972226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45937.482090972226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45937.482090972226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45937.482090972226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45937.482090972226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45937.482090972226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45937.482090972226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45937.482090972226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45937.482090972226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45937.482090972226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45937.482090972226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45937.482090972226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45937.482090972226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45937.482090972226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45937.482090972226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45937.482090972226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45937.482090972226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45937.482090972226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45937.482090972226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45937.482090972226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45937.482090972226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45937.482090972226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45937.482090972226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45937.482090972226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45937.482090972226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45937.482090972226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45937.482090972226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45937.482090972226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45937.482090972226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45937.482090972226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45937.482090972226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45937.482090972226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45937.482090972226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45937.482090972226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45937.482090972226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45937.482090972226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45937.482090972226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45937.482090972226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45937.482090972226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45937.482090972226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45937.482090972226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45937.482090972226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45937.482090972226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45937.482090972226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45937.482090972226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45937.482090972226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45937.482090972226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45937.482090972226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45937.482090972226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45937.482090972226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45937.482090972226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45937.482090972226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45937.482090972226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45937.482090972226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45937.482090972226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45937.482090972226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45937.482090972226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45937.482090972226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45937.482090972226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45937.482090972226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45937.482090972226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45937.482090972226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45937.482090972226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45937.482090972226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45937.482090972226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45937.482090972226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45937.482090972226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45937.482090972226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45937.482090972226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45937.482090972226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45937.482090972226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45937.482090972226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45937.482090972226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45937.482090972226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45937.482090972226</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45937.482090972226</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45937.482090972226</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45937.482090972226</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45937.482090972226</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45937.482090972226</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45937.482090972226</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45.650031249999302</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11.293213657409069</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7.7009953703964129E-2</v>
      </c>
      <c r="H4" s="38">
        <v>45937.391967592594</v>
      </c>
      <c r="I4" s="37" t="str">
        <f>IFERROR(VLOOKUP(D4,DB!A:F,6,0),"")</f>
        <v>Generator-SG</v>
      </c>
      <c r="J4" s="37" t="str">
        <f>IFERROR(VLOOKUP(D4,DB!A:G,7,0),"")</f>
        <v>Vandalized</v>
      </c>
      <c r="K4" s="37" t="s">
        <v>39065</v>
      </c>
      <c r="L4" s="37" t="str">
        <f>IFERROR(VLOOKUP(D4,DB!A:I,9,0),"")</f>
        <v>Latis</v>
      </c>
      <c r="M4" s="128"/>
    </row>
    <row r="5" spans="1:13" ht="15">
      <c r="A5" s="37" t="s">
        <v>39066</v>
      </c>
      <c r="B5" s="37" t="str">
        <f>IFERROR(VLOOKUP(D5,DB!A:K,11,0),"")</f>
        <v>R5</v>
      </c>
      <c r="C5" s="37">
        <v>1</v>
      </c>
      <c r="D5" s="37" t="s">
        <v>34786</v>
      </c>
      <c r="E5" s="37" t="s">
        <v>38964</v>
      </c>
      <c r="F5" s="38" t="s">
        <v>24</v>
      </c>
      <c r="G5" s="39" t="str">
        <f ca="1">IFERROR(NOW()-F5,"-")</f>
        <v>-</v>
      </c>
      <c r="H5" s="38">
        <v>45937.433587962965</v>
      </c>
      <c r="I5" s="37" t="str">
        <f>IFERROR(VLOOKUP(D5,DB!A:F,6,0),"")</f>
        <v>Generator-SG</v>
      </c>
      <c r="J5" s="37" t="str">
        <f>IFERROR(VLOOKUP(D5,DB!A:G,7,0),"")</f>
        <v>Vandalized</v>
      </c>
      <c r="K5" s="37" t="s">
        <v>39065</v>
      </c>
      <c r="L5" s="37" t="str">
        <f>IFERROR(VLOOKUP(D5,DB!A:I,9,0),"")</f>
        <v>Latis</v>
      </c>
      <c r="M5" s="128"/>
    </row>
    <row r="6" spans="1:13" ht="15">
      <c r="A6" s="37"/>
      <c r="B6" s="37" t="str">
        <f>IFERROR(VLOOKUP(D6,DB!A:K,11,0),"")</f>
        <v/>
      </c>
      <c r="C6" s="37"/>
      <c r="D6"/>
      <c r="E6" s="37"/>
      <c r="F6" s="38"/>
      <c r="G6" s="39">
        <f ca="1">IFERROR(NOW()-F6,"-")</f>
        <v>45937.482090972226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45937.482090972226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45937.482090972226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45937.482090972226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45937.482090972226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45937.482090972226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45937.482090972226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45937.482090972226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45937.482090972226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45937.482090972226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45937.482090972226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45937.482090972226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45937.482090972226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45937.482090972226</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45937.482090972226</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45937.482090972226</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45937.482090972226</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45937.482090972226</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45937.482090972226</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45937.482090972226</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45937.482090972226</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45937.482090972226</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45937.482090972226</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45937.482090972226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45937.482090972226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45937.482090972226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45937.482090972226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45937.482090972226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45937.482090972226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45937.482090972226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45937.482090972226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45937.482090972226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45937.482090972226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45937.482090972226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45937.482090972226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45937.482090972226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45937.482090972226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45937.482090972226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45937.482090972226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45937.482090972226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45937.482090972226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45937.482090972226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45937.482090972226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45937.482090972226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45937.482090972226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45937.482090972226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45937.482090972226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45937.482090972226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45937.482090972226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45937.482090972226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45937.482090972226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45937.482090972226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45937.482090972226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45937.482090972226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45937.482090972226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45937.482090972226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45937.482090972226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45937.482090972226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45937.482090972226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45937.482090972226</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45937.482090972226</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45937.482090972226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45937.482090972226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45937.482090972226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45937.482090972226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45937.482090972226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45937.482090972226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45937.482090972226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45937.482090972226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45937.482090972226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45937.482090972226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45937.482090972226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45937.482090972226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45937.482090972226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45937.482090972226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45937.482090972226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45937.482090972226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45937.482090972226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45937.482090972226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45937.482090972226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45937.482090972226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45937.482090972226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45937.482090972226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45937.482090972226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45937.482090972226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45937.482090972226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45937.482090972226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45937.482090972226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45937.482090972226</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45937.482090972226</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45937.482090972226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45937.482090972226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45937.482090972226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45937.482090972226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45937.482090972226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45937.482090972226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45937.482090972226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45937.482090972226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45937.482090972226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45937.482090972226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45937.482090972226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45937.482090972226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45937.482090972226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45937.482090972226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45937.482090972226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45937.482090972226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45937.482090972226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45937.482090972226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45937.482090972226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45937.482090972226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45937.482090972226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45937.482090972226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45937.482090972226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45937.482090972226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45937.482090972226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45937.482090972226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45937.482090972226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45937.482090972226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45937.482090972226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45937.482090972226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45937.482090972226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45937.482090972226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45937.482090972226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45937.482090972226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45937.482090972226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45937.482090972226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45937.482090972226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45937.482090972226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45937.482090972226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45937.482090972226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45937.482090972226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45937.482090972226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45937.482090972226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45937.482090972226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45937.482090972226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45937.482090972226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45937.482090972226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45937.482090972226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45937.482090972226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45937.482090972226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45937.482090972226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45937.482090972226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45937.482090972226</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45937.482090972226</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9" ht="15"/>
    <row r="1380"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39067</v>
      </c>
      <c r="B2" s="112" t="s">
        <v>5398</v>
      </c>
      <c r="C2" s="129">
        <v>1</v>
      </c>
      <c r="D2" s="112" t="s">
        <v>34463</v>
      </c>
      <c r="E2" s="129" t="s">
        <v>39068</v>
      </c>
      <c r="F2" s="130">
        <v>45926.772847222222</v>
      </c>
      <c r="G2" s="81">
        <f ca="1">IFERROR(NOW()-F2,"-")</f>
        <v>10.709243750003225</v>
      </c>
      <c r="H2" s="131">
        <v>45927.449074074102</v>
      </c>
      <c r="I2" s="112" t="str">
        <f>IFERROR(VLOOKUP(D2,DB!A:F,6,0),"")</f>
        <v>SCECO</v>
      </c>
      <c r="J2" s="112" t="str">
        <f>IFERROR(VLOOKUP(D2,DB!A:G,7,0),"")</f>
        <v>Weak</v>
      </c>
      <c r="K2" s="129" t="s">
        <v>39069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45937.482090972226</v>
      </c>
      <c r="H3" s="131">
        <v>45927.987534722219</v>
      </c>
      <c r="I3" s="112" t="str">
        <f>IFERROR(VLOOKUP(D3,DB!A:F,6,0),"")</f>
        <v>SCECO</v>
      </c>
      <c r="J3" s="112" t="str">
        <f>IFERROR(VLOOKUP(D3,DB!A:G,7,0),"")</f>
        <v>Vandalized</v>
      </c>
      <c r="K3" s="129" t="s">
        <v>39070</v>
      </c>
      <c r="L3" s="118" t="str">
        <f>IFERROR(VLOOKUP(D3,DB!A:I,9,0),"")</f>
        <v>Latis</v>
      </c>
    </row>
    <row r="4" spans="1:16383" ht="31.5" customHeight="1">
      <c r="A4" s="129" t="s">
        <v>39071</v>
      </c>
      <c r="B4" s="112" t="s">
        <v>5398</v>
      </c>
      <c r="C4" s="129">
        <v>1</v>
      </c>
      <c r="D4" s="112" t="s">
        <v>32861</v>
      </c>
      <c r="E4" s="129" t="s">
        <v>39068</v>
      </c>
      <c r="F4" s="130">
        <v>45933.880972222221</v>
      </c>
      <c r="G4" s="81">
        <f ca="1">IFERROR(NOW()-F4,"-")</f>
        <v>3.6011187500043889</v>
      </c>
      <c r="H4" s="131">
        <v>45929.455266203702</v>
      </c>
      <c r="I4" s="112" t="str">
        <f>IFERROR(VLOOKUP(D4,DB!A:F,6,0),"")</f>
        <v>SCECO</v>
      </c>
      <c r="J4" s="112" t="str">
        <f>IFERROR(VLOOKUP(D4,DB!A:G,7,0),"")</f>
        <v>In progress</v>
      </c>
      <c r="K4" s="129" t="s">
        <v>39069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39072</v>
      </c>
      <c r="B5" s="112" t="s">
        <v>5398</v>
      </c>
      <c r="C5" s="129">
        <v>1</v>
      </c>
      <c r="D5" s="112" t="s">
        <v>33408</v>
      </c>
      <c r="E5" s="129" t="s">
        <v>38964</v>
      </c>
      <c r="F5" s="130">
        <v>45934.942245370374</v>
      </c>
      <c r="G5" s="81">
        <f ca="1">IFERROR(NOW()-F5,"-")</f>
        <v>2.5398456018519937</v>
      </c>
      <c r="H5" s="131">
        <v>45934.470231481479</v>
      </c>
      <c r="I5" s="112" t="str">
        <f>IFERROR(VLOOKUP(D5,DB!A:F,6,0),"")</f>
        <v>SCECO</v>
      </c>
      <c r="J5" s="112" t="str">
        <f>IFERROR(VLOOKUP(D5,DB!A:G,7,0),"")</f>
        <v>Dead</v>
      </c>
      <c r="K5" s="129" t="s">
        <v>39069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39073</v>
      </c>
      <c r="B6" s="112" t="str">
        <f>IFERROR(VLOOKUP(D6,DB!A:K,11,0),"")</f>
        <v>R6</v>
      </c>
      <c r="C6" s="114">
        <v>1</v>
      </c>
      <c r="D6" s="112" t="s">
        <v>33009</v>
      </c>
      <c r="E6" s="115" t="s">
        <v>38964</v>
      </c>
      <c r="F6" s="116">
        <v>45937.073495370372</v>
      </c>
      <c r="G6" s="81">
        <f ca="1">IFERROR(NOW()-F6,"-")</f>
        <v>0.4085956018534489</v>
      </c>
      <c r="H6" s="116">
        <v>45937.053842592592</v>
      </c>
      <c r="I6" s="112" t="str">
        <f>IFERROR(VLOOKUP(D6,DB!A:F,6,0),"")</f>
        <v>SCECO</v>
      </c>
      <c r="J6" s="112" t="str">
        <f>IFERROR(VLOOKUP(D6,DB!A:G,7,0),"")</f>
        <v>Dead+No BB Design</v>
      </c>
      <c r="K6" s="117" t="s">
        <v>39074</v>
      </c>
      <c r="L6" s="118" t="str">
        <f>IFERROR(VLOOKUP(D6,DB!A:I,9,0),"")</f>
        <v>Latis</v>
      </c>
    </row>
    <row r="7" spans="1:16383" ht="31.5" customHeight="1">
      <c r="A7" s="113" t="s">
        <v>39075</v>
      </c>
      <c r="B7" s="112" t="str">
        <f>IFERROR(VLOOKUP(D7,DB!A:K,11,0),"")</f>
        <v>R6</v>
      </c>
      <c r="C7" s="114">
        <v>1</v>
      </c>
      <c r="D7" s="112" t="s">
        <v>32708</v>
      </c>
      <c r="E7" s="129" t="s">
        <v>39068</v>
      </c>
      <c r="F7" s="116">
        <v>45937.446932870371</v>
      </c>
      <c r="G7" s="81">
        <f ca="1">IFERROR(NOW()-F7,"-")</f>
        <v>3.5158101854904089E-2</v>
      </c>
      <c r="H7" s="116">
        <v>45937.397986111115</v>
      </c>
      <c r="I7" s="112" t="str">
        <f>IFERROR(VLOOKUP(D7,DB!A:F,6,0),"")</f>
        <v>SCECO</v>
      </c>
      <c r="J7" s="112" t="str">
        <f>IFERROR(VLOOKUP(D7,DB!A:G,7,0),"")</f>
        <v>Dead</v>
      </c>
      <c r="K7" s="117" t="s">
        <v>39076</v>
      </c>
      <c r="L7" s="118" t="str">
        <f>IFERROR(VLOOKUP(D7,DB!A:I,9,0),"")</f>
        <v>Latis</v>
      </c>
    </row>
    <row r="8" spans="1:16383" ht="31.5" customHeight="1">
      <c r="A8" s="113" t="s">
        <v>39077</v>
      </c>
      <c r="B8" s="112" t="str">
        <f>IFERROR(VLOOKUP(D8,DB!A:K,11,0),"")</f>
        <v>R6</v>
      </c>
      <c r="C8" s="114">
        <v>1</v>
      </c>
      <c r="D8" s="112" t="s">
        <v>32744</v>
      </c>
      <c r="E8" s="115" t="s">
        <v>38964</v>
      </c>
      <c r="F8" s="116">
        <v>45937.42083333333</v>
      </c>
      <c r="G8" s="81">
        <f ca="1">IFERROR(NOW()-F8,"-")</f>
        <v>6.1257638895767741E-2</v>
      </c>
      <c r="H8" s="116">
        <v>45937.414722222224</v>
      </c>
      <c r="I8" s="112" t="str">
        <f>IFERROR(VLOOKUP(D8,DB!A:F,6,0),"")</f>
        <v>SCECO</v>
      </c>
      <c r="J8" s="112" t="str">
        <f>IFERROR(VLOOKUP(D8,DB!A:G,7,0),"")</f>
        <v>Dead</v>
      </c>
      <c r="K8" s="117" t="s">
        <v>39078</v>
      </c>
      <c r="L8" s="118" t="str">
        <f>IFERROR(VLOOKUP(D8,DB!A:I,9,0),"")</f>
        <v>Latis</v>
      </c>
    </row>
    <row r="9" spans="1:16383" ht="31.5" customHeight="1">
      <c r="A9" s="113"/>
      <c r="B9" s="112" t="str">
        <f>IFERROR(VLOOKUP(D9,DB!A:K,11,0),"")</f>
        <v/>
      </c>
      <c r="C9" s="114"/>
      <c r="D9" s="112"/>
      <c r="E9" s="115"/>
      <c r="F9" s="116"/>
      <c r="G9" s="81">
        <f ca="1">IFERROR(NOW()-F9,"-")</f>
        <v>45937.482090972226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45937.482090972226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45937.482090972226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45937.482090972226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45937.482090972226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45937.482090972226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45937.482090972226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45937.482090972226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45937.482090972226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45937.482090972226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45937.482090972226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45937.482090972226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45937.482090972226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45937.482090972226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45937.482090972226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45937.482090972226</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45937.482090972226</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45937.482090972226</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45937.482090972226</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45937.482090972226</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45937.482090972226</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45937.482090972226</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45937.482090972226</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45937.482090972226</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45937.482090972226</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45937.482090972226</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45937.482090972226</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45937.482090972226</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45937.482090972226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45937.482090972226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45937.482090972226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45937.482090972226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45937.482090972226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45937.482090972226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45937.482090972226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45937.482090972226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45937.482090972226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45937.482090972226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45937.482090972226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45937.482090972226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45937.482090972226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45937.482090972226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45937.482090972226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45937.482090972226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45937.482090972226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45937.482090972226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45937.482090972226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45937.482090972226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45937.482090972226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45937.482090972226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45937.482090972226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45937.482090972226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45937.482090972226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45937.482090972226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45937.482090972226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45937.482090972226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45937.482090972226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45937.482090972226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45937.482090972226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45937.482090972226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45937.482090972226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45937.482090972226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45937.482090972226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45937.482090972226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45937.482090972226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45937.482090972226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45937.482090972226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45937.482090972226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45937.482090972226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45937.482090972226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45937.482090972226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45937.482090972226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45937.482090972226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45937.482090972226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45937.482090972226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45937.482090972226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45937.482090972226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45937.482090972226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45937.482090972226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45937.482090972226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45937.482090972226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45937.482090972226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45937.482090972226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45937.482090972226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45937.482090972226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45937.482090972226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45937.482090972226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45937.482090972226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45937.482090972226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45937.482090972226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45937.482090972226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45937.482090972226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45937.482090972226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45937.482090972226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45937.482090972226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45937.482090972226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45937.482090972226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45937.482090972226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45937.482090972226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45937.482090972226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45937.482090972226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45937.482090972226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45937.482090972226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45937.482090972226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45937.482090972226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45937.482090972226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45937.482090972226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45937.482090972226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45937.482090972226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45937.482090972226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45937.482090972226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45937.482090972226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45937.482090972226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45937.482090972226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45937.482090972226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45937.482090972226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45937.482090972226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45937.482090972226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45937.482090972226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45937.482090972226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45937.482090972226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45937.482090972226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45937.482090972226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45937.482090972226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45937.482090972226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45937.482090972226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45937.482090972226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45937.482090972226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45937.482090972226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45937.482090972226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45937.482090972226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45937.482090972226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45937.482090972226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45937.482090972226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45937.482090972226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45937.482090972226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45937.482090972226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45937.482090972226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45937.482090972226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45937.482090972226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45937.482090972226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45937.482090972226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45937.482090972226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45937.482090972226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45937.482090972226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45937.482090972226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45937.482090972226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45937.482090972226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45937.482090972226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45937.482090972226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45937.482090972226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45937.482090972226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45937.482090972226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45937.482090972226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45937.482090972226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45937.482090972226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45937.482090972226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45937.482090972226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45937.482090972226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45937.482090972226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45937.482090972226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45937.482090972226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45937.482090972226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45937.482090972226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45937.482090972226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45937.482090972226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45937.482090972226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45937.482090972226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45937.482090972226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45937.482090972226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45937.482090972226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45937.482090972226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45937.482090972226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45937.482090972226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45937.482090972226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45937.482090972226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45937.482090972226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45937.482090972226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45937.482090972226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45937.482090972226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45937.482090972226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45937.482090972226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45937.482090972226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45937.482090972226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45937.482090972226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45937.482090972226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45937.482090972226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45937.482090972226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45937.482090972226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45937.482090972226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45937.482090972226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45937.482090972226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45937.482090972226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45937.482090972226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45937.482090972226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45937.482090972226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45937.482090972226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45937.482090972226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45937.482090972226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45937.482090972226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45937.482090972226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45937.482090972226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45937.482090972226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45937.482090972226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45937.482090972226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45937.482090972226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45937.482090972226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45937.482090972226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45937.482090972226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45937.482090972226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45937.482090972226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45937.482090972226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45937.482090972226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45937.482090972226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45937.482090972226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45937.482090972226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45937.482090972226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45937.482090972226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45937.482090972226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45937.482090972226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45937.482090972226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45937.482090972226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45937.482090972226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45937.482090972226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45937.482090972226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45937.482090972226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45937.482090972226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45937.482090972226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45937.482090972226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45937.482090972226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45937.482090972226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45937.482090972226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45937.482090972226</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45937.482090972226</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45937.482090972226</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45937.482090972226</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45937.482090972226</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45937.482090972226</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45937.482090972226</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45937.482090972226</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45937.482090972226</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45937.482090972226</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45937.482090972226</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45937.482090972226</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45937.482090972226</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45937.482090972226</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45937.482090972226</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45937.482090972226</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45937.482090972226</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45937.482090972226</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45937.482090972226</v>
      </c>
      <c r="H259" s="116"/>
      <c r="I259" s="112" t="str">
        <f>IFERROR(VLOOKUP(D259,DB!A:F,6,0),"")</f>
        <v/>
      </c>
      <c r="J259" s="111" t="str">
        <f>IFERROR(VLOOKUP(D259,DB!A:G,7,0),"")</f>
        <v/>
      </c>
      <c r="K259" s="117"/>
      <c r="L259" s="118" t="str">
        <f>IFERROR(VLOOKUP(D259,DB!A:I,9,0),"")</f>
        <v/>
      </c>
    </row>
  </sheetData>
  <dataValidations count="2">
    <dataValidation allowBlank="1" showInputMessage="1" showErrorMessage="1" sqref="E1" xr:uid="{380493DB-286A-4683-AF55-C78F04945A49}"/>
    <dataValidation type="list" allowBlank="1" showInputMessage="1" showErrorMessage="1" sqref="E3 E5:E6 E8:E2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2025-10-07T08:34:33Z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