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50" documentId="13_ncr:1_{F6CB121F-512D-4AA6-A0C1-0FB36C537598}" xr6:coauthVersionLast="47" xr6:coauthVersionMax="47" xr10:uidLastSave="{C53F163B-88DD-4D69-8695-FE621317F81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<sst xmlns="http://schemas.openxmlformats.org/spreadsheetml/2006/main" count="178610" uniqueCount="39091">
  <si>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</si>
  <si>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</si>
  <si>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</si>
  <si>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</si>
  <si>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</si>
  <si>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</si>
  <si>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</si>
  <si>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</si>
  <si>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</si>
  <si>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</si>
  <si>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</si>
  <si>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</si>
  <si>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</si>
  <si>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</si>
  <si>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</si>
  <si>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</si>
  <si>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</si>
  <si>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</si>
  <si>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</si>
  <si>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</si>
  <si>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</si>
  <si>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</si>
  <si>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</si>
  <si>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</si>
  <si>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</si>
  <si>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</si>
  <si>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</si>
  <si>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</si>
  <si>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</si>
  <si>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</si>
  <si>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</si>
  <si>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</si>
  <si>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</si>
  <si>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</si>
  <si>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</si>
  <si>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</si>
  <si>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</si>
  <si>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</si>
  <si>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</si>
  <si>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</si>
  <si>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</si>
  <si>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</si>
  <si>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</si>
  <si>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</si>
  <si>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</si>
  <si>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</si>
  <si>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</si>
  <si>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</si>
  <si>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</si>
  <si>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</si>
  <si>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</si>
  <si>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</si>
  <si>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</si>
  <si>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</si>
  <si>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</si>
  <si>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</si>
  <si>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</si>
  <si>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</si>
  <si>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</si>
  <si>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</si>
  <si>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</si>
  <si>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</si>
  <si>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</si>
  <si>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</si>
  <si>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</si>
  <si>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</si>
  <si>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</si>
  <si>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</si>
  <si>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</si>
  <si>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</si>
  <si>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</si>
  <si>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</si>
  <si>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</si>
  <si>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</si>
  <si>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</si>
  <si>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</si>
  <si>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</si>
  <si>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</si>
  <si>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</si>
  <si>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</si>
  <si>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</si>
  <si>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</si>
  <si>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</si>
  <si>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</si>
  <si>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</si>
  <si>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</si>
  <si>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</si>
  <si>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</si>
  <si>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</si>
  <si>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</si>
  <si>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</si>
  <si>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</si>
  <si>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</si>
  <si>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</si>
  <si>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</si>
  <si>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</si>
  <si>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</si>
  <si>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</si>
  <si>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</si>
  <si>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</si>
  <si>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</si>
  <si>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</si>
  <si>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</si>
  <si>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</si>
  <si>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</si>
  <si>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</si>
  <si>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</si>
  <si>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</si>
  <si>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</si>
  <si>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</si>
  <si>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</si>
  <si>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</si>
  <si>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</si>
  <si>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</si>
  <si>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</si>
  <si>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</si>
  <si>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</si>
  <si>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</si>
  <si>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</si>
  <si>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</si>
  <si>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</si>
  <si>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</si>
  <si>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</si>
  <si>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</si>
  <si>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</si>
  <si>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</si>
  <si>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</si>
  <si>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</si>
  <si>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</si>
  <si>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</si>
  <si>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</si>
  <si>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</si>
  <si>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</si>
  <si>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</si>
  <si>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</si>
  <si>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</si>
  <si>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</si>
  <si>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</si>
  <si>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</si>
  <si>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</si>
  <si>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</si>
  <si>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</si>
  <si>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</si>
  <si>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</si>
  <si>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</si>
  <si>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</si>
  <si>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</si>
  <si>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</si>
  <si>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</si>
  <si>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</si>
  <si>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</si>
  <si>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</si>
  <si>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</si>
  <si>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</si>
  <si>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</si>
  <si>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</si>
  <si>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</si>
  <si>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</si>
  <si>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</si>
  <si>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</si>
  <si>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</si>
  <si>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</si>
  <si>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</si>
  <si>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</si>
  <si>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</si>
  <si>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</si>
  <si>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</si>
  <si>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</si>
  <si>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</si>
  <si>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</si>
  <si>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</si>
  <si>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</si>
  <si>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</si>
  <si>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</si>
  <si>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</si>
  <si>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</si>
  <si>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</si>
  <si>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</si>
  <si>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</si>
  <si>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</si>
  <si>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</si>
  <si>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</si>
  <si>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</si>
  <si>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</si>
  <si>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</si>
  <si>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</si>
  <si>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</si>
  <si>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</si>
  <si>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</si>
  <si>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</si>
  <si>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</si>
  <si>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</si>
  <si>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</si>
  <si>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</si>
  <si>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</si>
  <si>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</si>
  <si>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</si>
  <si>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</si>
  <si>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</si>
  <si>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</si>
  <si>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</si>
  <si>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</si>
  <si>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</si>
  <si>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</si>
  <si>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</si>
  <si>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</si>
  <si>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</si>
  <si>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</si>
  <si>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</si>
  <si>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</si>
  <si>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</si>
  <si>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</si>
  <si>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</si>
  <si>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</si>
  <si>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</si>
  <si>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</si>
  <si>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</si>
  <si>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</si>
  <si>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</si>
  <si>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</si>
  <si>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</si>
  <si>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</si>
  <si>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</si>
  <si>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</si>
  <si>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</si>
  <si>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</si>
  <si>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</si>
  <si>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</si>
  <si>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</si>
  <si>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</si>
  <si>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</si>
  <si>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</si>
  <si>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</si>
  <si>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</si>
  <si>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</si>
  <si>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</si>
  <si>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</si>
  <si>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</si>
  <si>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</si>
  <si>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</si>
  <si>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</si>
  <si>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</si>
  <si>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</si>
  <si>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</si>
  <si>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</si>
  <si>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</si>
  <si>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</si>
  <si>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</si>
  <si>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</si>
  <si>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</si>
  <si>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</si>
  <si>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</si>
  <si>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</si>
  <si>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</si>
  <si>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</si>
  <si>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</si>
  <si>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</si>
  <si>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</si>
  <si>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</si>
  <si>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</si>
  <si>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</si>
  <si>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</si>
  <si>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</si>
  <si>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</si>
  <si>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</si>
  <si>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</si>
  <si>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</si>
  <si>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</si>
  <si>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</si>
  <si>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</si>
  <si>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</si>
  <si>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</si>
  <si>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</si>
  <si>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</si>
  <si>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</si>
  <si>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</si>
  <si>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</si>
  <si>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</si>
  <si>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</si>
  <si>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</si>
  <si>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</si>
  <si>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</si>
  <si>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</si>
  <si>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</si>
  <si>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</si>
  <si>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</si>
  <si>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</si>
  <si>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</si>
  <si>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</si>
  <si>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</si>
  <si>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</si>
  <si>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</si>
  <si>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</si>
  <si>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</si>
  <si>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</si>
  <si>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</si>
  <si>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</si>
  <si>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</si>
  <si>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</si>
  <si>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</si>
  <si>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</si>
  <si>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</si>
  <si>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</si>
  <si>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</si>
  <si>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</si>
  <si>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</si>
  <si>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</si>
  <si>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</si>
  <si>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</si>
  <si>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</si>
  <si>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</si>
  <si>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</si>
  <si>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</si>
  <si>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</si>
  <si>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</si>
  <si>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</si>
  <si>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</si>
  <si>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</si>
  <si>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</si>
  <si>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</si>
  <si>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</si>
  <si>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</si>
  <si>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</si>
  <si>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</si>
  <si>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</si>
  <si>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</si>
  <si>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</si>
  <si>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</si>
  <si>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</si>
  <si>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</si>
  <si>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</si>
  <si>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</si>
  <si>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</si>
  <si>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</si>
  <si>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</si>
  <si>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</si>
  <si>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</si>
  <si>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</si>
  <si>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</si>
  <si>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</si>
  <si>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</si>
  <si>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</si>
  <si>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</si>
  <si>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</si>
  <si>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</si>
  <si>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</si>
  <si>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</si>
  <si>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</si>
  <si>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</si>
  <si>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</si>
  <si>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</si>
  <si>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</si>
  <si>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</si>
  <si>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</si>
  <si>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</si>
  <si>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</si>
  <si>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</si>
  <si>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</si>
  <si>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</si>
  <si>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</si>
  <si>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</si>
  <si>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</si>
  <si>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</si>
  <si>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</si>
  <si>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</si>
  <si>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</si>
  <si>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</si>
  <si>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</si>
  <si>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</si>
  <si>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</si>
  <si>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</si>
  <si>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</si>
  <si>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</si>
  <si>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</si>
  <si>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</si>
  <si>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</si>
  <si>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</si>
  <si>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</si>
  <si>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</si>
  <si>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</si>
  <si>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</si>
  <si>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</si>
  <si>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</si>
  <si>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</si>
  <si>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</si>
  <si>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</si>
  <si>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</si>
  <si>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</si>
  <si>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</si>
  <si>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</si>
  <si>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</si>
  <si>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</si>
  <si>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</si>
  <si>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</si>
  <si>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</si>
  <si>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</si>
  <si>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</si>
  <si>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</si>
  <si>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</si>
  <si>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</si>
  <si>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</si>
  <si>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</si>
  <si>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</si>
  <si>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</si>
  <si>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</si>
  <si>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</si>
  <si>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</si>
  <si>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</si>
  <si>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</si>
  <si>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</si>
  <si>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</si>
  <si>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</si>
  <si>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</si>
  <si>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</si>
  <si>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</si>
  <si>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</si>
  <si>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</si>
  <si>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</si>
  <si>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</si>
  <si>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</si>
  <si>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</si>
  <si>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</si>
  <si>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</si>
  <si>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</si>
  <si>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</si>
  <si>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</si>
  <si>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</si>
  <si>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</si>
  <si>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</si>
  <si>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</si>
  <si>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</si>
  <si>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</si>
  <si>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</si>
  <si>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</si>
  <si>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</si>
  <si>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</si>
  <si>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</si>
  <si>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</si>
  <si>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</si>
  <si>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</si>
  <si>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</si>
  <si>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</si>
  <si>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</si>
  <si>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</si>
  <si>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</si>
  <si>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</si>
  <si>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</si>
  <si>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</si>
  <si>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</si>
  <si>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</si>
  <si>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</si>
  <si>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</si>
  <si>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</si>
  <si>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</si>
  <si>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</si>
  <si>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</si>
  <si>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</si>
  <si>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</si>
  <si>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</si>
  <si>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</si>
  <si>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</si>
  <si>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</si>
  <si>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</si>
  <si>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</si>
  <si>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</si>
  <si>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</si>
  <si>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</si>
  <si>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</si>
  <si>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</si>
  <si>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</si>
  <si>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</si>
  <si>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</si>
  <si>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</si>
  <si>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</si>
  <si>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</si>
  <si>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</si>
  <si>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</si>
  <si>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</si>
  <si>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</si>
  <si>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</si>
  <si>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</si>
  <si>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</si>
  <si>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</si>
  <si>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</si>
  <si>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</si>
  <si>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</si>
  <si>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</si>
  <si>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</si>
  <si>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</si>
  <si>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</si>
  <si>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</si>
  <si>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</si>
  <si>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</si>
  <si>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</si>
  <si>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</si>
  <si>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</si>
  <si>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</si>
  <si>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</si>
  <si>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</si>
  <si>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</si>
  <si>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</si>
  <si>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</si>
  <si>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</si>
  <si>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</si>
  <si>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</si>
  <si>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</si>
  <si>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</si>
  <si>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</si>
  <si>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</si>
  <si>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</si>
  <si>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</si>
  <si>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</si>
  <si>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</si>
  <si>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</si>
  <si>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</si>
  <si>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</si>
  <si>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</si>
  <si>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</si>
  <si>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</si>
  <si>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</si>
  <si>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</si>
  <si>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</si>
  <si>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</si>
  <si>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</si>
  <si>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</si>
  <si>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</si>
  <si>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</si>
  <si>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</si>
  <si>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</si>
  <si>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</si>
  <si>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</si>
  <si>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</si>
  <si>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</si>
  <si>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</si>
  <si>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</si>
  <si>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</si>
  <si>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</si>
  <si>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</si>
  <si>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</si>
  <si>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</si>
  <si>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</si>
  <si>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</si>
  <si>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</si>
  <si>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</si>
  <si>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</si>
  <si>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</si>
  <si>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</si>
  <si>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</si>
  <si>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</si>
  <si>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</si>
  <si>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</si>
  <si>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</si>
  <si>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</si>
  <si>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</si>
  <si>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</si>
  <si>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</si>
  <si>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</si>
  <si>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</si>
  <si>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</si>
  <si>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</si>
  <si>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</si>
  <si>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</si>
  <si>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</si>
  <si>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</si>
  <si>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</si>
  <si>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</si>
  <si>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</si>
  <si>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</si>
  <si>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</si>
  <si>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</si>
  <si>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</si>
  <si>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</si>
  <si>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</si>
  <si>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</si>
  <si>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</si>
  <si>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</si>
  <si>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</si>
  <si>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</si>
  <si>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</si>
  <si>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</si>
  <si>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</si>
  <si>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</si>
  <si>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</si>
  <si>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</si>
  <si>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</si>
  <si>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</si>
  <si>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</si>
  <si>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</si>
  <si>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</si>
  <si>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</si>
  <si>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</si>
  <si>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</si>
  <si>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</si>
  <si>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</si>
  <si>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</si>
  <si>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</si>
  <si>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</si>
  <si>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</si>
  <si>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</si>
  <si>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</si>
  <si>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</si>
  <si>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</si>
  <si>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</si>
  <si>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</si>
  <si>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</si>
  <si>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</si>
  <si>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</si>
  <si>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</si>
  <si>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</si>
  <si>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</si>
  <si>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</si>
  <si>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</si>
  <si>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</si>
  <si>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</si>
  <si>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</si>
  <si>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</si>
  <si>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</si>
  <si>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</si>
  <si>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</si>
  <si>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</si>
  <si>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</si>
  <si>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</si>
  <si>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</si>
  <si>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</si>
  <si>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</si>
  <si>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</si>
  <si>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</si>
  <si>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</si>
  <si>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</si>
  <si>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</si>
  <si>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</si>
  <si>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</si>
  <si>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</si>
  <si>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</si>
  <si>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</si>
  <si>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</si>
  <si>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</si>
  <si>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</si>
  <si>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</si>
  <si>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</si>
  <si>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</si>
  <si>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</si>
  <si>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</si>
  <si>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</si>
  <si>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</si>
  <si>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</si>
  <si>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</si>
  <si>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</si>
  <si>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</si>
  <si>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</si>
  <si>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</si>
  <si>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</si>
  <si>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</si>
  <si>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</si>
  <si>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</si>
  <si>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</si>
  <si>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</si>
  <si>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</si>
  <si>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</si>
  <si>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</si>
  <si>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</si>
  <si>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</si>
  <si>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</si>
  <si>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</si>
  <si>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</si>
  <si>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</si>
  <si>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</si>
  <si>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</si>
  <si>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</si>
  <si>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</si>
  <si>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</si>
  <si>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</si>
  <si>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</si>
  <si>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</si>
  <si>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</si>
  <si>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</si>
  <si>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</si>
  <si>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</si>
  <si>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</si>
  <si>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</si>
  <si>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</si>
  <si>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</si>
  <si>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</si>
  <si>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</si>
  <si>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</si>
  <si>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</si>
  <si>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</si>
  <si>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</si>
  <si>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</si>
  <si>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</si>
  <si>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</si>
  <si>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</si>
  <si>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</si>
  <si>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</si>
  <si>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</si>
  <si>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</si>
  <si>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</si>
  <si>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</si>
  <si>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</si>
  <si>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</si>
  <si>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</si>
  <si>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</si>
  <si>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</si>
  <si>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</si>
  <si>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</si>
  <si>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</si>
  <si>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</si>
  <si>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</si>
  <si>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</si>
  <si>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</si>
  <si>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</si>
  <si>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</si>
  <si>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</si>
  <si>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</si>
  <si>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</si>
  <si>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</si>
  <si>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</si>
  <si>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</si>
  <si>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</si>
  <si>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</si>
  <si>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</si>
  <si>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</si>
  <si>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</si>
  <si>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</si>
  <si>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</si>
  <si>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</si>
  <si>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</si>
  <si>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</si>
  <si>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</si>
  <si>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</si>
  <si>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</si>
  <si>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</si>
  <si>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</si>
  <si>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</si>
  <si>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</si>
  <si>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</si>
  <si>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</si>
  <si>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</si>
  <si>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</si>
  <si>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</si>
  <si>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</si>
  <si>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</si>
  <si>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</si>
  <si>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</si>
  <si>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</si>
  <si>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</si>
  <si>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</si>
  <si>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</si>
  <si>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</si>
  <si>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</si>
  <si>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</si>
  <si>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</si>
  <si>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</si>
  <si>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</si>
  <si>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</si>
  <si>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</si>
  <si>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</si>
  <si>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</si>
  <si>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</si>
  <si>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</si>
  <si>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</si>
  <si>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</si>
  <si>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</si>
  <si>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</si>
  <si>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</si>
  <si>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</si>
  <si>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</si>
  <si>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</si>
  <si>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</si>
  <si>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</si>
  <si>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</si>
  <si>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</si>
  <si>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</si>
  <si>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</si>
  <si>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</si>
  <si>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</si>
  <si>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</si>
  <si>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</si>
  <si>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</si>
  <si>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</si>
  <si>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</si>
  <si>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</si>
  <si>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</si>
  <si>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</si>
  <si>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</si>
  <si>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</si>
  <si>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</si>
  <si>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</si>
  <si>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</si>
  <si>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</si>
  <si>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</si>
  <si>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</si>
  <si>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</si>
  <si>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</si>
  <si>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</si>
  <si>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</si>
  <si>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</si>
  <si>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</si>
  <si>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</si>
  <si>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</si>
  <si>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</si>
  <si>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</si>
  <si>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</si>
  <si>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</si>
  <si>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</si>
  <si>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</si>
  <si>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</si>
  <si>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</si>
  <si>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</si>
  <si>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</si>
  <si>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</si>
  <si>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</si>
  <si>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</si>
  <si>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</si>
  <si>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</si>
  <si>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</si>
  <si>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</si>
  <si>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</si>
  <si>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</si>
  <si>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</si>
  <si>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</si>
  <si>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</si>
  <si>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</si>
  <si>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</si>
  <si>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</si>
  <si>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</si>
  <si>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</si>
  <si>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</si>
  <si>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</si>
  <si>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</si>
  <si>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</si>
  <si>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</si>
  <si>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</si>
  <si>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</si>
  <si>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</si>
  <si>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</si>
  <si>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</si>
  <si>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</si>
  <si>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</si>
  <si>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</si>
  <si>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</si>
  <si>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</si>
  <si>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</si>
  <si>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</si>
  <si>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</si>
  <si>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</si>
  <si>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</si>
  <si>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</si>
  <si>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</si>
  <si>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</si>
  <si>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</si>
  <si>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</si>
  <si>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</si>
  <si>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</si>
  <si>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</si>
  <si>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</si>
  <si>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</si>
  <si>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</si>
  <si>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</si>
  <si>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</si>
  <si>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</si>
  <si>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</si>
  <si>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</si>
  <si>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</si>
  <si>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</si>
  <si>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</si>
  <si>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</si>
  <si>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</si>
  <si>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</si>
  <si>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</si>
  <si>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</si>
  <si>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</si>
  <si>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</si>
  <si>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</si>
  <si>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</si>
  <si>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</si>
  <si>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</si>
  <si>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</si>
  <si>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</si>
  <si>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</si>
  <si>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</si>
  <si>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</si>
  <si>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</si>
  <si>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</si>
  <si>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</si>
  <si>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</si>
  <si>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</si>
  <si>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</si>
  <si>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</si>
  <si>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</si>
  <si>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</si>
  <si>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</si>
  <si>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</si>
  <si>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</si>
  <si>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</si>
  <si>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</si>
  <si>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</si>
  <si>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</si>
  <si>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</si>
  <si>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</si>
  <si>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</si>
  <si>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</si>
  <si>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</si>
  <si>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</si>
  <si>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</si>
  <si>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</si>
  <si>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</si>
  <si>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</si>
  <si>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</si>
  <si>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</si>
  <si>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</si>
  <si>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</si>
  <si>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</si>
  <si>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</si>
  <si>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</si>
  <si>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</si>
  <si>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</si>
  <si>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</si>
  <si>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</si>
  <si>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</si>
  <si>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</si>
  <si>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</si>
  <si>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</si>
  <si>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</si>
  <si>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</si>
  <si>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</si>
  <si>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</si>
  <si>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</si>
  <si>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</si>
  <si>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</si>
  <si>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</si>
  <si>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</si>
  <si>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</si>
  <si>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</si>
  <si>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</si>
  <si>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</si>
  <si>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</si>
  <si>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</si>
  <si>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</si>
  <si>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</si>
  <si>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</si>
  <si>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</si>
  <si>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</si>
  <si>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</si>
  <si>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</si>
  <si>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</si>
  <si>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</si>
  <si>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</si>
  <si>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</si>
  <si>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</si>
  <si>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</si>
  <si>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</si>
  <si>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</si>
  <si>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</si>
  <si>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</si>
  <si>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</si>
  <si>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</si>
  <si>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</si>
  <si>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</si>
  <si>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</si>
  <si>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</si>
  <si>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</si>
  <si>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</si>
  <si>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</si>
  <si>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</si>
  <si>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</si>
  <si>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</si>
  <si>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</si>
  <si>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</si>
  <si>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</si>
  <si>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</si>
  <si>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</si>
  <si>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</si>
  <si>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</si>
  <si>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</si>
  <si>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</si>
  <si>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</si>
  <si>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</si>
  <si>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</si>
  <si>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</si>
  <si>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</si>
  <si>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</si>
  <si>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</si>
  <si>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</si>
  <si>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</si>
  <si>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</si>
  <si>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</si>
  <si>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</si>
  <si>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</si>
  <si>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</si>
  <si>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</si>
  <si>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</si>
  <si>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</si>
  <si>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</si>
  <si>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</si>
  <si>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</si>
  <si>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</si>
  <si>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</si>
  <si>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</si>
  <si>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</si>
  <si>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</si>
  <si>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</si>
  <si>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</si>
  <si>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</si>
  <si>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</si>
  <si>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</si>
  <si>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</si>
  <si>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</si>
  <si>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</si>
  <si>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</si>
  <si>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</si>
  <si>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</si>
  <si>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</si>
  <si>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</si>
  <si>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</si>
  <si>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</si>
  <si>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</si>
  <si>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</si>
  <si>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</si>
  <si>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</si>
  <si>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</si>
  <si>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</si>
  <si>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</si>
  <si>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</si>
  <si>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</si>
  <si>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</si>
  <si>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</si>
  <si>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</si>
  <si>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</si>
  <si>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</si>
  <si>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</si>
  <si>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</si>
  <si>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</si>
  <si>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</si>
  <si>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</si>
  <si>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</si>
  <si>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</si>
  <si>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</si>
  <si>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</si>
  <si>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</si>
  <si>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</si>
  <si>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</si>
  <si>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</si>
  <si>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</si>
  <si>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</si>
  <si>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</si>
  <si>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</si>
  <si>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</si>
  <si>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</si>
  <si>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</si>
  <si>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</si>
  <si>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</si>
  <si>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</si>
  <si>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</si>
  <si>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</si>
  <si>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</si>
  <si>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</si>
  <si>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</si>
  <si>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</si>
  <si>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</si>
  <si>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</si>
  <si>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</si>
  <si>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</si>
  <si>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</si>
  <si>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</si>
  <si>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</si>
  <si>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</si>
  <si>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</si>
  <si>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</si>
  <si>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</si>
  <si>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</si>
  <si>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</si>
  <si>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</si>
  <si>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</si>
  <si>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</si>
  <si>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</si>
  <si>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</si>
  <si>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</si>
  <si>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</si>
  <si>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</si>
  <si>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</si>
  <si>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</si>
  <si>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</si>
  <si>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</si>
  <si>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</si>
  <si>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</si>
  <si>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</si>
  <si>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</si>
  <si>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</si>
  <si>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</si>
  <si>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</si>
  <si>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</si>
  <si>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</si>
  <si>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</si>
  <si>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</si>
  <si>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</si>
  <si>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</si>
  <si>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</si>
  <si>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</si>
  <si>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</si>
  <si>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</si>
  <si>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</si>
  <si>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</si>
  <si>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</si>
  <si>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</si>
  <si>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</si>
  <si>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</si>
  <si>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</si>
  <si>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</si>
  <si>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</si>
  <si>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</si>
  <si>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</si>
  <si>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</si>
  <si>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</si>
  <si>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</si>
  <si>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</si>
  <si>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</si>
  <si>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</si>
  <si>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</si>
  <si>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</si>
  <si>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</si>
  <si>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</si>
  <si>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</si>
  <si>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</si>
  <si>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</si>
  <si>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</si>
  <si>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</si>
  <si>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</si>
  <si>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</si>
  <si>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</si>
  <si>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</si>
  <si>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</si>
  <si>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</si>
  <si>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</si>
  <si>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</si>
  <si>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</si>
  <si>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</si>
  <si>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</si>
  <si>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</si>
  <si>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</si>
  <si>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</si>
  <si>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</si>
  <si>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</si>
  <si>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</si>
  <si>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</si>
  <si>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</si>
  <si>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</si>
  <si>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</si>
  <si>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</si>
  <si>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</si>
  <si>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</si>
  <si>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</si>
  <si>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</si>
  <si>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</si>
  <si>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</si>
  <si>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</si>
  <si>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</si>
  <si>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</si>
  <si>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</si>
  <si>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</si>
  <si>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</si>
  <si>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</si>
  <si>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</si>
  <si>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</si>
  <si>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</si>
  <si>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</si>
  <si>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</si>
  <si>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</si>
  <si>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</si>
  <si>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</si>
  <si>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</si>
  <si>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</si>
  <si>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</si>
  <si>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</si>
  <si>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</si>
  <si>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</si>
  <si>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</si>
  <si>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</si>
  <si>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</si>
  <si>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</si>
  <si>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</si>
  <si>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</si>
  <si>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</si>
  <si>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</si>
  <si>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</si>
  <si>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</si>
  <si>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</si>
  <si>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</si>
  <si>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</si>
  <si>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</si>
  <si>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</si>
  <si>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</si>
  <si>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</si>
  <si>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</si>
  <si>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</si>
  <si>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</si>
  <si>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</si>
  <si>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</si>
  <si>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</si>
  <si>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</si>
  <si>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</si>
  <si>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</si>
  <si>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</si>
  <si>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</si>
  <si>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</si>
  <si>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</si>
  <si>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</si>
  <si>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</si>
  <si>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</si>
  <si>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</si>
  <si>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</si>
  <si>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</si>
  <si>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</si>
  <si>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</si>
  <si>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</si>
  <si>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</si>
  <si>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</si>
  <si>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</si>
  <si>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</si>
  <si>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</si>
  <si>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</si>
  <si>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</si>
  <si>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</si>
  <si>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</si>
  <si>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</si>
  <si>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</si>
  <si>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</si>
  <si>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</si>
  <si>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</si>
  <si>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</si>
  <si>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</si>
  <si>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</si>
  <si>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</si>
  <si>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</si>
  <si>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</si>
  <si>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</si>
  <si>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</si>
  <si>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</si>
  <si>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</si>
  <si>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</si>
  <si>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</si>
  <si>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</si>
  <si>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</si>
  <si>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</si>
  <si>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</si>
  <si>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</si>
  <si>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</si>
  <si>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</si>
  <si>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</si>
  <si>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</si>
  <si>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</si>
  <si>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</si>
  <si>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</si>
  <si>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</si>
  <si>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</si>
  <si>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</si>
  <si>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</si>
  <si>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</si>
  <si>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</si>
  <si>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</si>
  <si>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</si>
  <si>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</si>
  <si>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</si>
  <si>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</si>
  <si>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</si>
  <si>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</si>
  <si>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</si>
  <si>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</si>
  <si>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</si>
  <si>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</si>
  <si>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</si>
  <si>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</si>
  <si>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</si>
  <si>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</si>
  <si>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</si>
  <si>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</si>
  <si>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</si>
  <si>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</si>
  <si>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</si>
  <si>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</si>
  <si>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</si>
  <si>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</si>
  <si>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</si>
  <si>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</si>
  <si>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</si>
  <si>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</si>
  <si>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</si>
  <si>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</si>
  <si>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</si>
  <si>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</si>
  <si>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</si>
  <si>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</si>
  <si>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</si>
  <si>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</si>
  <si>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</si>
  <si>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</si>
  <si>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</si>
  <si>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</si>
  <si>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</si>
  <si>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</si>
  <si>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</si>
  <si>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</si>
  <si>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</si>
  <si>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</si>
  <si>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</si>
  <si>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</si>
  <si>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</si>
  <si>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</si>
  <si>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</si>
  <si>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</si>
  <si>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</si>
  <si>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</si>
  <si>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</si>
  <si>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</si>
  <si>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</si>
  <si>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</si>
  <si>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</si>
  <si>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</si>
  <si>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</si>
  <si>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</si>
  <si>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</si>
  <si>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</si>
  <si>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</si>
  <si>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</si>
  <si>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</si>
  <si>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</si>
  <si>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</si>
  <si>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</si>
  <si>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</si>
  <si>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</si>
  <si>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</si>
  <si>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</si>
  <si>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</si>
  <si>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</si>
  <si>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</si>
  <si>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</si>
  <si>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</si>
  <si>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</si>
  <si>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</si>
  <si>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</si>
  <si>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</si>
  <si>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</si>
  <si>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</si>
  <si>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</si>
  <si>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</si>
  <si>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</si>
  <si>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</si>
  <si>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</si>
  <si>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</si>
  <si>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</si>
  <si>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</si>
  <si>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</si>
  <si>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</si>
  <si>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</si>
  <si>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</si>
  <si>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</si>
  <si>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</si>
  <si>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</si>
  <si>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</si>
  <si>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</si>
  <si>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</si>
  <si>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</si>
  <si>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</si>
  <si>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</si>
  <si>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</si>
  <si>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</si>
  <si>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</si>
  <si>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</si>
  <si>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</si>
  <si>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</si>
  <si>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</si>
  <si>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</si>
  <si>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</si>
  <si>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</si>
  <si>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</si>
  <si>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</si>
  <si>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</si>
  <si>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</si>
  <si>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</si>
  <si>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</si>
  <si>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</si>
  <si>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</si>
  <si>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</si>
  <si>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</si>
  <si>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</si>
  <si>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</si>
  <si>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</si>
  <si>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</si>
  <si>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</si>
  <si>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</si>
  <si>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</si>
  <si>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</si>
  <si>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</si>
  <si>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</si>
  <si>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</si>
  <si>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</si>
  <si>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</si>
  <si>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</si>
  <si>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</si>
  <si>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</si>
  <si>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</si>
  <si>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</si>
  <si>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</si>
  <si>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</si>
  <si>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</si>
  <si>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</si>
  <si>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</si>
  <si>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</si>
  <si>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</si>
  <si>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</si>
  <si>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</si>
  <si>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</si>
  <si>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</si>
  <si>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</si>
  <si>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</si>
  <si>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</si>
  <si>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</si>
  <si>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</si>
  <si>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</si>
  <si>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</si>
  <si>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</si>
  <si>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</si>
  <si>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</si>
  <si>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</si>
  <si>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</si>
  <si>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</si>
  <si>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</si>
  <si>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</si>
  <si>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</si>
  <si>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</si>
  <si>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</si>
  <si>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</si>
  <si>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</si>
  <si>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</si>
  <si>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</si>
  <si>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</si>
  <si>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</si>
  <si>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</si>
  <si>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</si>
  <si>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</si>
  <si>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</si>
  <si>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</si>
  <si>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</si>
  <si>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</si>
  <si>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</si>
  <si>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</si>
  <si>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</si>
  <si>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</si>
  <si>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</si>
  <si>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</si>
  <si>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</si>
  <si>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</si>
  <si>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</si>
  <si>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</si>
  <si>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</si>
  <si>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</si>
  <si>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</si>
  <si>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</si>
  <si>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</si>
  <si>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</si>
  <si>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</si>
  <si>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</si>
  <si>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</si>
  <si>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</si>
  <si>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</si>
  <si>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</si>
  <si>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</si>
  <si>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</si>
  <si>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</si>
  <si>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</si>
  <si>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</si>
  <si>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</si>
  <si>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</si>
  <si>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</si>
  <si>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</si>
  <si>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</si>
  <si>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</si>
  <si>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</si>
  <si>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</si>
  <si>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</si>
  <si>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</si>
  <si>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</si>
  <si>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</si>
  <si>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</si>
  <si>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</si>
  <si>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</si>
  <si>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</si>
  <si>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</si>
  <si>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</si>
  <si>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</si>
  <si>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</si>
  <si>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</si>
  <si>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</si>
  <si>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</si>
  <si>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</si>
  <si>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</si>
  <si>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</si>
  <si>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</si>
  <si>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</si>
  <si>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</si>
  <si>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</si>
  <si>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</si>
  <si>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</si>
  <si>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</si>
  <si>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</si>
  <si>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</si>
  <si>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</si>
  <si>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</si>
  <si>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</si>
  <si>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</si>
  <si>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</si>
  <si>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</si>
  <si>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</si>
  <si>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</si>
  <si>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</si>
  <si>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</si>
  <si>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</si>
  <si>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</si>
  <si>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</si>
  <si>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</si>
  <si>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</si>
  <si>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</si>
  <si>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</si>
  <si>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</si>
  <si>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</si>
  <si>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</si>
  <si>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</si>
  <si>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</si>
  <si>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</si>
  <si>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</si>
  <si>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</si>
  <si>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</si>
  <si>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</si>
  <si>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</si>
  <si>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</si>
  <si>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</si>
  <si>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</si>
  <si>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</si>
  <si>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</si>
  <si>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</si>
  <si>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</si>
  <si>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</si>
  <si>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</si>
  <si>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</si>
  <si>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</si>
  <si>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</si>
  <si>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</si>
  <si>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</si>
  <si>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</si>
  <si>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</si>
  <si>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</si>
  <si>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</si>
  <si>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</si>
  <si>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</si>
  <si>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</si>
  <si>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</si>
  <si>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</si>
  <si>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</si>
  <si>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</si>
  <si>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</si>
  <si>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</si>
  <si>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</si>
  <si>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</si>
  <si>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</si>
  <si>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</si>
  <si>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</si>
  <si>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</si>
  <si>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</si>
  <si>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</si>
  <si>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</si>
  <si>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</si>
  <si>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</si>
  <si>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</si>
  <si>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</si>
  <si>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</si>
  <si>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</si>
  <si>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</si>
  <si>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</si>
  <si>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</si>
  <si>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</si>
  <si>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</si>
  <si>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</si>
  <si>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</si>
  <si>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</si>
  <si>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</si>
  <si>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</si>
  <si>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</si>
  <si>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</si>
  <si>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</si>
  <si>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</si>
  <si>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</si>
  <si>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</si>
  <si>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</si>
  <si>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</si>
  <si>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</si>
  <si>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</si>
  <si>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</si>
  <si>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</si>
  <si>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</si>
  <si>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</si>
  <si>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</si>
  <si>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</si>
  <si>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</si>
  <si>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</si>
  <si>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</si>
  <si>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</si>
  <si>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</si>
  <si>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</si>
  <si>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</si>
  <si>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</si>
  <si>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</si>
  <si>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</si>
  <si>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</si>
  <si>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</si>
  <si>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</si>
  <si>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</si>
  <si>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</si>
  <si>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</si>
  <si>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</si>
  <si>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</si>
  <si>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</si>
  <si>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</si>
  <si>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</si>
  <si>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</si>
  <si>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</si>
  <si>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</si>
  <si>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</si>
  <si>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</si>
  <si>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</si>
  <si>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</si>
  <si>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</si>
  <si>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</si>
  <si>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</si>
  <si>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</si>
  <si>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</si>
  <si>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</si>
  <si>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</si>
  <si>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</si>
  <si>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</si>
  <si>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</si>
  <si>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</si>
  <si>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</si>
  <si>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</si>
  <si>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</si>
  <si>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</si>
  <si>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</si>
  <si>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</si>
  <si>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</si>
  <si>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</si>
  <si>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</si>
  <si>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</si>
  <si>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</si>
  <si>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</si>
  <si>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</si>
  <si>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</si>
  <si>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</si>
  <si>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</si>
  <si>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</si>
  <si>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</si>
  <si>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</si>
  <si>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</si>
  <si>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</si>
  <si>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</si>
  <si>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</si>
  <si>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</si>
  <si>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</si>
  <si>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</si>
  <si>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</si>
  <si>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</si>
  <si>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</si>
  <si>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</si>
  <si>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</si>
  <si>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</si>
  <si>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</si>
  <si>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</si>
  <si>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</si>
  <si>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</si>
  <si>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</si>
  <si>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</si>
  <si>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</si>
  <si>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</si>
  <si>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</si>
  <si>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</si>
  <si>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</si>
  <si>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</si>
  <si>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</si>
  <si>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</si>
  <si>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</si>
  <si>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</si>
  <si>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</si>
  <si>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</si>
  <si>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</si>
  <si>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</si>
  <si>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</si>
  <si>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</si>
  <si>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</si>
  <si>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</si>
  <si>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</si>
  <si>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</si>
  <si>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</si>
  <si>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</si>
  <si>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</si>
  <si>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</si>
  <si>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</si>
  <si>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</si>
  <si>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</si>
  <si>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</si>
  <si>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</si>
  <si>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</si>
  <si>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</si>
  <si>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</si>
  <si>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</si>
  <si>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</si>
  <si>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</si>
  <si>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</si>
  <si>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</si>
  <si>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</si>
  <si>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</si>
  <si>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</si>
  <si>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</si>
  <si>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</si>
  <si>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</si>
  <si>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</si>
  <si>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</si>
  <si>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</si>
  <si>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</si>
  <si>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</si>
  <si>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</si>
  <si>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</si>
  <si>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</si>
  <si>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</si>
  <si>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</si>
  <si>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</si>
  <si>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</si>
  <si>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</si>
  <si>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</si>
  <si>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</si>
  <si>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</si>
  <si>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</si>
  <si>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</si>
  <si>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</si>
  <si>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</si>
  <si>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</si>
  <si>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</si>
  <si>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</si>
  <si>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</si>
  <si>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</si>
  <si>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</si>
  <si>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</si>
  <si>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</si>
  <si>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</si>
  <si>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</si>
  <si>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</si>
  <si>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</si>
  <si>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</si>
  <si>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</si>
  <si>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</si>
  <si>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</si>
  <si>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</si>
  <si>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</si>
  <si>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</si>
  <si>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</si>
  <si>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</si>
  <si>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</si>
  <si>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</si>
  <si>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</si>
  <si>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</si>
  <si>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</si>
  <si>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</si>
  <si>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</si>
  <si>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</si>
  <si>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</si>
  <si>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</si>
  <si>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</si>
  <si>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</si>
  <si>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</si>
  <si>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</si>
  <si>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</si>
  <si>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</si>
  <si>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</si>
  <si>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</si>
  <si>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</si>
  <si>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</si>
  <si>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</si>
  <si>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</si>
  <si>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</si>
  <si>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</si>
  <si>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</si>
  <si>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</si>
  <si>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</si>
  <si>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</si>
  <si>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</si>
  <si>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</si>
  <si>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</si>
  <si>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</si>
  <si>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</si>
  <si>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</si>
  <si>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</si>
  <si>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</si>
  <si>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</si>
  <si>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</si>
  <si>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</si>
  <si>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</si>
  <si>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</si>
  <si>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</si>
  <si>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</si>
  <si>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</si>
  <si>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</si>
  <si>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</si>
  <si>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</si>
  <si>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</si>
  <si>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</si>
  <si>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</si>
  <si>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</si>
  <si>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</si>
  <si>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</si>
  <si>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</si>
  <si>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</si>
  <si>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</si>
  <si>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</si>
  <si>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</si>
  <si>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</si>
  <si>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</si>
  <si>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</si>
  <si>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</si>
  <si>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</si>
  <si>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</si>
  <si>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</si>
  <si>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</si>
  <si>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</si>
  <si>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</si>
  <si>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</si>
  <si>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</si>
  <si>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</si>
  <si>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</si>
  <si>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</si>
  <si>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</si>
  <si>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</si>
  <si>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</si>
  <si>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</si>
  <si>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</si>
  <si>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</si>
  <si>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</si>
  <si>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</si>
  <si>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</si>
  <si>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</si>
  <si>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</si>
  <si>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</si>
  <si>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</si>
  <si>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</si>
  <si>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</si>
  <si>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</si>
  <si>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</si>
  <si>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</si>
  <si>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</si>
  <si>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</si>
  <si>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</si>
  <si>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</si>
  <si>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</si>
  <si>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</si>
  <si>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</si>
  <si>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</si>
  <si>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</si>
  <si>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</si>
  <si>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</si>
  <si>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</si>
  <si>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</si>
  <si>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</si>
  <si>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</si>
  <si>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</si>
  <si>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</si>
  <si>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</si>
  <si>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</si>
  <si>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</si>
  <si>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</si>
  <si>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</si>
  <si>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</si>
  <si>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</si>
  <si>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</si>
  <si>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</si>
  <si>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</si>
  <si>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</si>
  <si>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</si>
  <si>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</si>
  <si>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</si>
  <si>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</si>
  <si>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</si>
  <si>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</si>
  <si>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</si>
  <si>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</si>
  <si>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</si>
  <si>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</si>
  <si>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</si>
  <si>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</si>
  <si>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</si>
  <si>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</si>
  <si>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</si>
  <si>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</si>
  <si>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</si>
  <si>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</si>
  <si>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</si>
  <si>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</si>
  <si>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</si>
  <si>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</si>
  <si>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</si>
  <si>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</si>
  <si>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</si>
  <si>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</si>
  <si>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</si>
  <si>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</si>
  <si>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</si>
  <si>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</si>
  <si>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</si>
  <si>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</si>
  <si>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</si>
  <si>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</si>
  <si>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</si>
  <si>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</si>
  <si>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</si>
  <si>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</si>
  <si>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</si>
  <si>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</si>
  <si>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</si>
  <si>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</si>
  <si>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</si>
  <si>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</si>
  <si>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</si>
  <si>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</si>
  <si>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</si>
  <si>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</si>
  <si>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</si>
  <si>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</si>
  <si>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</si>
  <si>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</si>
  <si>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</si>
  <si>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</si>
  <si>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</si>
  <si>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</si>
  <si>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</si>
  <si>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</si>
  <si>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</si>
  <si>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</si>
  <si>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</si>
  <si>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</si>
  <si>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</si>
  <si>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</si>
  <si>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</si>
  <si>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</si>
  <si>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</si>
  <si>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</si>
  <si>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</si>
  <si>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</si>
  <si>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</si>
  <si>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</si>
  <si>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</si>
  <si>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</si>
  <si>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</si>
  <si>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</si>
  <si>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</si>
  <si>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</si>
  <si>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</si>
  <si>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</si>
  <si>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</si>
  <si>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</si>
  <si>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</si>
  <si>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</si>
  <si>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</si>
  <si>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</si>
  <si>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</si>
  <si>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</si>
  <si>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</si>
  <si>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</si>
  <si>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</si>
  <si>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</si>
  <si>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</si>
  <si>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</si>
  <si>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</si>
  <si>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</si>
  <si>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</si>
  <si>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</si>
  <si>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</si>
  <si>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</si>
  <si>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</si>
  <si>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</si>
  <si>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</si>
  <si>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</si>
  <si>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</si>
  <si>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</si>
  <si>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</si>
  <si>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</si>
  <si>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</si>
  <si>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</si>
  <si>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</si>
  <si>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</si>
  <si>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</si>
  <si>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</si>
  <si>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</si>
  <si>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</si>
  <si>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</si>
  <si>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</si>
  <si>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</si>
  <si>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</si>
  <si>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</si>
  <si>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</si>
  <si>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</si>
  <si>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</si>
  <si>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</si>
  <si>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</si>
  <si>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</si>
  <si>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</si>
  <si>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</si>
  <si>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</si>
  <si>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</si>
  <si>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</si>
  <si>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</si>
  <si>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</si>
  <si>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</si>
  <si>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</si>
  <si>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</si>
  <si>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</si>
  <si>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</si>
  <si>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</si>
  <si>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</si>
  <si>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</si>
  <si>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</si>
  <si>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</si>
  <si>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</si>
  <si>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</si>
  <si>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</si>
  <si>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</si>
  <si>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</si>
  <si>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</si>
  <si>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</si>
  <si>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</si>
  <si>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</si>
  <si>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</si>
  <si>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</si>
  <si>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</si>
  <si>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</si>
  <si>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</si>
  <si>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</si>
  <si>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</si>
  <si>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</si>
  <si>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</si>
  <si>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</si>
  <si>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</si>
  <si>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</si>
  <si>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</si>
  <si>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</si>
  <si>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</si>
  <si>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</si>
  <si>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</si>
  <si>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</si>
  <si>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</si>
  <si>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</si>
  <si>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</si>
  <si>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</si>
  <si>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</si>
  <si>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</si>
  <si>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</si>
  <si>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</si>
  <si>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</si>
  <si>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</si>
  <si>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</si>
  <si>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</si>
  <si>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</si>
  <si>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</si>
  <si>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</si>
  <si>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</si>
  <si>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</si>
  <si>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</si>
  <si>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</si>
  <si>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</si>
  <si>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</si>
  <si>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</si>
  <si>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</si>
  <si>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</si>
  <si>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</si>
  <si>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</si>
  <si>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</si>
  <si>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</si>
  <si>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</si>
  <si>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</si>
  <si>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</si>
  <si>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</si>
  <si>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</si>
  <si>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</si>
  <si>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</si>
  <si>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</si>
  <si>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</si>
  <si>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</si>
  <si>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</si>
  <si>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</si>
  <si>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</si>
  <si>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</si>
  <si>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</si>
  <si>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</si>
  <si>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</si>
  <si>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</si>
  <si>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</si>
  <si>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</si>
  <si>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</si>
  <si>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</si>
  <si>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</si>
  <si>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</si>
  <si>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</si>
  <si>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</si>
  <si>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</si>
  <si>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</si>
  <si>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</si>
  <si>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</si>
  <si>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</si>
  <si>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</si>
  <si>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</si>
  <si>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</si>
  <si>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</si>
  <si>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</si>
  <si>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</si>
  <si>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</si>
  <si>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</si>
  <si>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</si>
  <si>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</si>
  <si>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</si>
  <si>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</si>
  <si>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</si>
  <si>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</si>
  <si>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</si>
  <si>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</si>
  <si>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</si>
  <si>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</si>
  <si>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</si>
  <si>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</si>
  <si>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</si>
  <si>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</si>
  <si>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</si>
  <si>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</si>
  <si>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</si>
  <si>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</si>
  <si>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</si>
  <si>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</si>
  <si>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</si>
  <si>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</si>
  <si>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</si>
  <si>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</si>
  <si>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</si>
  <si>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</si>
  <si>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</si>
  <si>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</si>
  <si>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</si>
  <si>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</si>
  <si>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</si>
  <si>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</si>
  <si>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</si>
  <si>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</si>
  <si>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</si>
  <si>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</si>
  <si>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</si>
  <si>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</si>
  <si>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</si>
  <si>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</si>
  <si>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</si>
  <si>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</si>
  <si>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</si>
  <si>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</si>
  <si>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</si>
  <si>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</si>
  <si>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</si>
  <si>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</si>
  <si>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</si>
  <si>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</si>
  <si>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</si>
  <si>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</si>
  <si>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</si>
  <si>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</si>
  <si>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</si>
  <si>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</si>
  <si>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</si>
  <si>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</si>
  <si>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</si>
  <si>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</si>
  <si>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</si>
  <si>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</si>
  <si>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</si>
  <si>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</si>
  <si>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</si>
  <si>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</si>
  <si>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</si>
  <si>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</si>
  <si>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</si>
  <si>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</si>
  <si>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</si>
  <si>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</si>
  <si>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</si>
  <si>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</si>
  <si>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</si>
  <si>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</si>
  <si>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</si>
  <si>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</si>
  <si>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</si>
  <si>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</si>
  <si>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</si>
  <si>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</si>
  <si>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</si>
  <si>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</si>
  <si>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</si>
  <si>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</si>
  <si>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</si>
  <si>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</si>
  <si>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</si>
  <si>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</si>
  <si>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</si>
  <si>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</si>
  <si>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</si>
  <si>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</si>
  <si>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</si>
  <si>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</si>
  <si>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</si>
  <si>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</si>
  <si>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</si>
  <si>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</si>
  <si>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</si>
  <si>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</si>
  <si>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</si>
  <si>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</si>
  <si>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</si>
  <si>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</si>
  <si>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</si>
  <si>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</si>
  <si>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</si>
  <si>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</si>
  <si>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</si>
  <si>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</si>
  <si>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</si>
  <si>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</si>
  <si>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</si>
  <si>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</si>
  <si>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</si>
  <si>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</si>
  <si>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</si>
  <si>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</si>
  <si>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</si>
  <si>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</si>
  <si>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</si>
  <si>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</si>
  <si>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</si>
  <si>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</si>
  <si>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</si>
  <si>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</si>
  <si>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</si>
  <si>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</si>
  <si>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</si>
  <si>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</si>
  <si>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</si>
  <si>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</si>
  <si>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</si>
  <si>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</si>
  <si>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</si>
  <si>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</si>
  <si>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</si>
  <si>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</si>
  <si>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</si>
  <si>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</si>
  <si>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</si>
  <si>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</si>
  <si>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</si>
  <si>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</si>
  <si>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</si>
  <si>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</si>
  <si>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</si>
  <si>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</si>
  <si>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</si>
  <si>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</si>
  <si>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</si>
  <si>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</si>
  <si>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</si>
  <si>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</si>
  <si>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</si>
  <si>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</si>
  <si>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</si>
  <si>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</si>
  <si>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</si>
  <si>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</si>
  <si>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</si>
  <si>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</si>
  <si>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</si>
  <si>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</si>
  <si>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</si>
  <si>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</si>
  <si>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</si>
  <si>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</si>
  <si>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</si>
  <si>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</si>
  <si>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</si>
  <si>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</si>
  <si>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</si>
  <si>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</si>
  <si>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</si>
  <si>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</si>
  <si>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</si>
  <si>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</si>
  <si>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</si>
  <si>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</si>
  <si>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</si>
  <si>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</si>
  <si>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</si>
  <si>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</si>
  <si>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</si>
  <si>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</si>
  <si>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</si>
  <si>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</si>
  <si>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</si>
  <si>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</si>
  <si>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</si>
  <si>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</si>
  <si>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</si>
  <si>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</si>
  <si>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</si>
  <si>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</si>
  <si>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</si>
  <si>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</si>
  <si>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</si>
  <si>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</si>
  <si>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</si>
  <si>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</si>
  <si>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</si>
  <si>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</si>
  <si>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</si>
  <si>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</si>
  <si>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</si>
  <si>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</si>
  <si>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</si>
  <si>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</si>
  <si>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</si>
  <si>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</si>
  <si>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</si>
  <si>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</si>
  <si>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</si>
  <si>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</si>
  <si>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</si>
  <si>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</si>
  <si>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</si>
  <si>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</si>
  <si>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</si>
  <si>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</si>
  <si>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</si>
  <si>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</si>
  <si>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</si>
  <si>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</si>
  <si>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</si>
  <si>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</si>
  <si>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</si>
  <si>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</si>
  <si>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</si>
  <si>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</si>
  <si>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</si>
  <si>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</si>
  <si>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</si>
  <si>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</si>
  <si>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</si>
  <si>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</si>
  <si>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</si>
  <si>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</si>
  <si>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</si>
  <si>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</si>
  <si>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</si>
  <si>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</si>
  <si>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</si>
  <si>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</si>
  <si>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</si>
  <si>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</si>
  <si>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</si>
  <si>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</si>
  <si>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</si>
  <si>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</si>
  <si>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</si>
  <si>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</si>
  <si>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</si>
  <si>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</si>
  <si>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</si>
  <si>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</si>
  <si>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</si>
  <si>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</si>
  <si>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</si>
  <si>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</si>
  <si>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</si>
  <si>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</si>
  <si>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</si>
  <si>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</si>
  <si>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</si>
  <si>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</si>
  <si>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</si>
  <si>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</si>
  <si>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</si>
  <si>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</si>
  <si>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</si>
  <si>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</si>
  <si>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</si>
  <si>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</si>
  <si>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</si>
  <si>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</si>
  <si>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</si>
  <si>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</si>
  <si>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</si>
  <si>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</si>
  <si>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</si>
  <si>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</si>
  <si>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</si>
  <si>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</si>
  <si>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</si>
  <si>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</si>
  <si>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</si>
  <si>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</si>
  <si>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</si>
  <si>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</si>
  <si>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</si>
  <si>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</si>
  <si>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</si>
  <si>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</si>
  <si>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</si>
  <si>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</si>
  <si>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</si>
  <si>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</si>
  <si>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</si>
  <si>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</si>
  <si>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</si>
  <si>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</si>
  <si>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</si>
  <si>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</si>
  <si>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</si>
  <si>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</si>
  <si>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</si>
  <si>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</si>
  <si>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</si>
  <si>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</si>
  <si>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</si>
  <si>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</si>
  <si>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</si>
  <si>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</si>
  <si>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</si>
  <si>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</si>
  <si>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</si>
  <si>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</si>
  <si>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</si>
  <si>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</si>
  <si>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</si>
  <si>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</si>
  <si>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</si>
  <si>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</si>
  <si>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</si>
  <si>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</si>
  <si>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</si>
  <si>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</si>
  <si>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</si>
  <si>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</si>
  <si>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</si>
  <si>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</si>
  <si>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</si>
  <si>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</si>
  <si>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</si>
  <si>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</si>
  <si>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</si>
  <si>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</si>
  <si>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</si>
  <si>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</si>
  <si>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</si>
  <si>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</si>
  <si>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</si>
  <si>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</si>
  <si>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</si>
  <si>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</si>
  <si>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</si>
  <si>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</si>
  <si>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</si>
  <si>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</si>
  <si>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</si>
  <si>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</si>
  <si>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</si>
  <si>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</si>
  <si>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</si>
  <si>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</si>
  <si>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</si>
  <si>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</si>
  <si>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</si>
  <si>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</si>
  <si>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</si>
  <si>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</si>
  <si>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</si>
  <si>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</si>
  <si>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</si>
  <si>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</si>
  <si>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</si>
  <si>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</si>
  <si>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</si>
  <si>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</si>
  <si>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</si>
  <si>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</si>
  <si>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</si>
  <si>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</si>
  <si>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</si>
  <si>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</si>
  <si>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</si>
  <si>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</si>
  <si>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</si>
  <si>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</si>
  <si>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</si>
  <si>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</si>
  <si>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</si>
  <si>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</si>
  <si>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</si>
  <si>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</si>
  <si>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</si>
  <si>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</si>
  <si>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</si>
  <si>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</si>
  <si>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</si>
  <si>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</si>
  <si>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</si>
  <si>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</si>
  <si>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</si>
  <si>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</si>
  <si>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</si>
  <si>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</si>
  <si>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</si>
  <si>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</si>
  <si>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</si>
  <si>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</si>
  <si>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</si>
  <si>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</si>
  <si>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</si>
  <si>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</si>
  <si>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</si>
  <si>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</si>
  <si>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</si>
  <si>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</si>
  <si>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</si>
  <si>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</si>
  <si>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</si>
  <si>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</si>
  <si>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</si>
  <si>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</si>
  <si>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</si>
  <si>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</si>
  <si>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</si>
  <si>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</si>
  <si>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</si>
  <si>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</si>
  <si>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</si>
  <si>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</si>
  <si>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</si>
  <si>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</si>
  <si>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</si>
  <si>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</si>
  <si>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</si>
  <si>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</si>
  <si>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</si>
  <si>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</si>
  <si>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</si>
  <si>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</si>
  <si>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</si>
  <si>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</si>
  <si>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</si>
  <si>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</si>
  <si>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</si>
  <si>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</si>
  <si>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</si>
  <si>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</si>
  <si>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</si>
  <si>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</si>
  <si>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</si>
  <si>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</si>
  <si>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</si>
  <si>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</si>
  <si>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</si>
  <si>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</si>
  <si>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</si>
  <si>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</si>
  <si>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</si>
  <si>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</si>
  <si>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</si>
  <si>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</si>
  <si>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</si>
  <si>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</si>
  <si>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</si>
  <si>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</si>
  <si>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</si>
  <si>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</si>
  <si>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</si>
  <si>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</si>
  <si>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</si>
  <si>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</si>
  <si>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</si>
  <si>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</si>
  <si>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</si>
  <si>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</si>
  <si>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</si>
  <si>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</si>
  <si>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</si>
  <si>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</si>
  <si>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</si>
  <si>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</si>
  <si>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</si>
  <si>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</si>
  <si>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</si>
  <si>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</si>
  <si>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</si>
  <si>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</si>
  <si>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</si>
  <si>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</si>
  <si>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</si>
  <si>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</si>
  <si>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</si>
  <si>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</si>
  <si>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</si>
  <si>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</si>
  <si>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</si>
  <si>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</si>
  <si>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</si>
  <si>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</si>
  <si>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</si>
  <si>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</si>
  <si>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</si>
  <si>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</si>
  <si>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</si>
  <si>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</si>
  <si>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</si>
  <si>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</si>
  <si>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</si>
  <si>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</si>
  <si>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</si>
  <si>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</si>
  <si>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</si>
  <si>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</si>
  <si>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</si>
  <si>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</si>
  <si>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</si>
  <si>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</si>
  <si>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</si>
  <si>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</si>
  <si>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</si>
  <si>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</si>
  <si>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</si>
  <si>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</si>
  <si>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</si>
  <si>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</si>
  <si>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</si>
  <si>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</si>
  <si>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</si>
  <si>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</si>
  <si>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</si>
  <si>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</si>
  <si>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</si>
  <si>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</si>
  <si>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</si>
  <si>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</si>
  <si>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</si>
  <si>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</si>
  <si>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</si>
  <si>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</si>
  <si>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</si>
  <si>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</si>
  <si>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</si>
  <si>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</si>
  <si>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</si>
  <si>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</si>
  <si>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</si>
  <si>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</si>
  <si>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</si>
  <si>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</si>
  <si>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</si>
  <si>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</si>
  <si>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</si>
  <si>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</si>
  <si>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</si>
  <si>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</si>
  <si>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</si>
  <si>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</si>
  <si>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</si>
  <si>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</si>
  <si>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</si>
  <si>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</si>
  <si>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</si>
  <si>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</si>
  <si>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</si>
  <si>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</si>
  <si>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</si>
  <si>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</si>
  <si>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</si>
  <si>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</si>
  <si>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</si>
  <si>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</si>
  <si>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</si>
  <si>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</si>
  <si>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</si>
  <si>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</si>
  <si>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</si>
  <si>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</si>
  <si>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</si>
  <si>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</si>
  <si>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</si>
  <si>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</si>
  <si>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</si>
  <si>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</si>
  <si>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</si>
  <si>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</si>
  <si>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</si>
  <si>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</si>
  <si>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</si>
  <si>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</si>
  <si>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</si>
  <si>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</si>
  <si>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</si>
  <si>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</si>
  <si>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</si>
  <si>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</si>
  <si>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</si>
  <si>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</si>
  <si>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</si>
  <si>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</si>
  <si>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</si>
  <si>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</si>
  <si>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</si>
  <si>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</si>
  <si>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</si>
  <si>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</si>
  <si>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</si>
  <si>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</si>
  <si>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</si>
  <si>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</si>
  <si>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</si>
  <si>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</si>
  <si>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</si>
  <si>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</si>
  <si>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</si>
  <si>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</si>
  <si>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</si>
  <si>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</si>
  <si>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</si>
  <si>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</si>
  <si>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</si>
  <si>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</si>
  <si>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</si>
  <si>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</si>
  <si>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</si>
  <si>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</si>
  <si>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</si>
  <si>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</si>
  <si>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</si>
  <si>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</si>
  <si>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</si>
  <si>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</si>
  <si>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</si>
  <si>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</si>
  <si>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</si>
  <si>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</si>
  <si>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</si>
  <si>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</si>
  <si>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</si>
  <si>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</si>
  <si>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</si>
  <si>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</si>
  <si>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</si>
  <si>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</si>
  <si>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</si>
  <si>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</si>
  <si>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</si>
  <si>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</si>
  <si>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</si>
  <si>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</si>
  <si>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</si>
  <si>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</si>
  <si>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</si>
  <si>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</si>
  <si>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</si>
  <si>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</si>
  <si>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</si>
  <si>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</si>
  <si>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</si>
  <si>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</si>
  <si>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</si>
  <si>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</si>
  <si>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</si>
  <si>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</si>
  <si>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</si>
  <si>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</si>
  <si>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</si>
  <si>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</si>
  <si>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</si>
  <si>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</si>
  <si>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</si>
  <si>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</si>
  <si>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</si>
  <si>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</si>
  <si>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</si>
  <si>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</si>
  <si>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</si>
  <si>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</si>
  <si>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</si>
  <si>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</si>
  <si>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</si>
  <si>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</si>
  <si>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</si>
  <si>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</si>
  <si>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</si>
  <si>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</si>
  <si>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</si>
  <si>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</si>
  <si>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</si>
  <si>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</si>
  <si>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</si>
  <si>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</si>
  <si>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</si>
  <si>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</si>
  <si>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</si>
  <si>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</si>
  <si>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</si>
  <si>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</si>
  <si>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</si>
  <si>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</si>
  <si>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</si>
  <si>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</si>
  <si>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</si>
  <si>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</si>
  <si>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</si>
  <si>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</si>
  <si>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</si>
  <si>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</si>
  <si>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</si>
  <si>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</si>
  <si>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</si>
  <si>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</si>
  <si>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</si>
  <si>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</si>
  <si>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</si>
  <si>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</si>
  <si>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</si>
  <si>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</si>
  <si>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</si>
  <si>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</si>
  <si>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</si>
  <si>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</si>
  <si>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</si>
  <si>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</si>
  <si>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</si>
  <si>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</si>
  <si>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</si>
  <si>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</si>
  <si>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</si>
  <si>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</si>
  <si>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</si>
  <si>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</si>
  <si>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</si>
  <si>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</si>
  <si>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</si>
  <si>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</si>
  <si>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</si>
  <si>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</si>
  <si>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</si>
  <si>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</si>
  <si>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</si>
  <si>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</si>
  <si>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</si>
  <si>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</si>
  <si>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</si>
  <si>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</si>
  <si>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</si>
  <si>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</si>
  <si>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</si>
  <si>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</si>
  <si>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</si>
  <si>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</si>
  <si>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</si>
  <si>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</si>
  <si>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</si>
  <si>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</si>
  <si>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</si>
  <si>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</si>
  <si>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</si>
  <si>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</si>
  <si>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</si>
  <si>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</si>
  <si>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</si>
  <si>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</si>
  <si>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</si>
  <si>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</si>
  <si>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</si>
  <si>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</si>
  <si>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</si>
  <si>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</si>
  <si>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</si>
  <si>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</si>
  <si>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</si>
  <si>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</si>
  <si>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</si>
  <si>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</si>
  <si>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</si>
  <si>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</si>
  <si>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</si>
  <si>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</si>
  <si>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</si>
  <si>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</si>
  <si>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</si>
  <si>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</si>
  <si>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</si>
  <si>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</si>
  <si>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</si>
  <si>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</si>
  <si>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</si>
  <si>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</si>
  <si>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</si>
  <si>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</si>
  <si>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</si>
  <si>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</si>
  <si>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</si>
  <si>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</si>
  <si>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</si>
  <si>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</si>
  <si>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</si>
  <si>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</si>
  <si>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</si>
  <si>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</si>
  <si>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</si>
  <si>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</si>
  <si>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</si>
  <si>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</si>
  <si>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</si>
  <si>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</si>
  <si>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</si>
  <si>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</si>
  <si>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</si>
  <si>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</si>
  <si>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</si>
  <si>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</si>
  <si>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</si>
  <si>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</si>
  <si>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</si>
  <si>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</si>
  <si>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</si>
  <si>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</si>
  <si>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</si>
  <si>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</si>
  <si>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</si>
  <si>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</si>
  <si>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</si>
  <si>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</si>
  <si>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</si>
  <si>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</si>
  <si>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</si>
  <si>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</si>
  <si>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</si>
  <si>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</si>
  <si>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</si>
  <si>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</si>
  <si>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</si>
  <si>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</si>
  <si>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</si>
  <si>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</si>
  <si>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</si>
  <si>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</si>
  <si>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</si>
  <si>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</si>
  <si>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</si>
  <si>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</si>
  <si>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</si>
  <si>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</si>
  <si>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</si>
  <si>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</si>
  <si>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</si>
  <si>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</si>
  <si>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</si>
  <si>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</si>
  <si>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</si>
  <si>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</si>
  <si>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</si>
  <si>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</si>
  <si>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</si>
  <si>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</si>
  <si>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</si>
  <si>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</si>
  <si>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</si>
  <si>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</si>
  <si>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</si>
  <si>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</si>
  <si>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</si>
  <si>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</si>
  <si>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</si>
  <si>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</si>
  <si>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</si>
  <si>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</si>
  <si>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</si>
  <si>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</si>
  <si>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</si>
  <si>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</si>
  <si>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</si>
  <si>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</si>
  <si>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</si>
  <si>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</si>
  <si>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</si>
  <si>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</si>
  <si>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</si>
  <si>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</si>
  <si>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</si>
  <si>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</si>
  <si>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</si>
  <si>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</si>
  <si>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</si>
  <si>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</si>
  <si>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</si>
  <si>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</si>
  <si>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</si>
  <si>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</si>
  <si>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</si>
  <si>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</si>
  <si>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</si>
  <si>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</si>
  <si>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</si>
  <si>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</si>
  <si>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</si>
  <si>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</si>
  <si>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</si>
  <si>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</si>
  <si>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</si>
  <si>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</si>
  <si>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</si>
  <si>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</si>
  <si>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</si>
  <si>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</si>
  <si>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</si>
  <si>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</si>
  <si>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</si>
  <si>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</si>
  <si>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</si>
  <si>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</si>
  <si>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</si>
  <si>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</si>
  <si>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</si>
  <si>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</si>
  <si>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</si>
  <si>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</si>
  <si>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</si>
  <si>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</si>
  <si>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</si>
  <si>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</si>
  <si>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</si>
  <si>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</si>
  <si>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</si>
  <si>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</si>
  <si>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</si>
  <si>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</si>
  <si>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</si>
  <si>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</si>
  <si>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</si>
  <si>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</si>
  <si>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</si>
  <si>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</si>
  <si>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</si>
  <si>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</si>
  <si>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</si>
  <si>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</si>
  <si>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</si>
  <si>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</si>
  <si>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</si>
  <si>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</si>
  <si>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</si>
  <si>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</si>
  <si>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</si>
  <si>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</si>
  <si>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</si>
  <si>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</si>
  <si>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</si>
  <si>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</si>
  <si>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</si>
  <si>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</si>
  <si>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</si>
  <si>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</si>
  <si>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</si>
  <si>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</si>
  <si>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</si>
  <si>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</si>
  <si>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</si>
  <si>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</si>
  <si>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</si>
  <si>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</si>
  <si>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</si>
  <si>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</si>
  <si>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</si>
  <si>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</si>
  <si>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</si>
  <si>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</si>
  <si>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</si>
  <si>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</si>
  <si>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</si>
  <si>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</si>
  <si>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</si>
  <si>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</si>
  <si>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</si>
  <si>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</si>
  <si>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</si>
  <si>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</si>
  <si>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</si>
  <si>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</si>
  <si>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</si>
  <si>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</si>
  <si>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</si>
  <si>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</si>
  <si>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</si>
  <si>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</si>
  <si>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</si>
  <si>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</si>
  <si>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</si>
  <si>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</si>
  <si>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</si>
  <si>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</si>
  <si>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</si>
  <si>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</si>
  <si>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</si>
  <si>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</si>
  <si>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</si>
  <si>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</si>
  <si>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</si>
  <si>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</si>
  <si>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</si>
  <si>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</si>
  <si>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</si>
  <si>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</si>
  <si>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</si>
  <si>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</si>
  <si>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</si>
  <si>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</si>
  <si>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</si>
  <si>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</si>
  <si>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</si>
  <si>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</si>
  <si>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</si>
  <si>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</si>
  <si>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</si>
  <si>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</si>
  <si>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</si>
  <si>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</si>
  <si>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</si>
  <si>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</si>
  <si>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</si>
  <si>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</si>
  <si>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</si>
  <si>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</si>
  <si>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</si>
  <si>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</si>
  <si>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</si>
  <si>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</si>
  <si>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</si>
  <si>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</si>
  <si>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</si>
  <si>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</si>
  <si>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</si>
  <si>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</si>
  <si>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</si>
  <si>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</si>
  <si>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</si>
  <si>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</si>
  <si>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</si>
  <si>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</si>
  <si>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</si>
  <si>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</si>
  <si>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</si>
  <si>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</si>
  <si>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</si>
  <si>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</si>
  <si>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</si>
  <si>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</si>
  <si>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</si>
  <si>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</si>
  <si>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</si>
  <si>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</si>
  <si>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</si>
  <si>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</si>
  <si>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</si>
  <si>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</si>
  <si>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</si>
  <si>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</si>
  <si>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</si>
  <si>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</si>
  <si>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</si>
  <si>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</si>
  <si>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</si>
  <si>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</si>
  <si>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</si>
  <si>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</si>
  <si>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</si>
  <si>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</si>
  <si>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</si>
  <si>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</si>
  <si>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</si>
  <si>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</si>
  <si>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</si>
  <si>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</si>
  <si>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</si>
  <si>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</si>
  <si>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</si>
  <si>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</si>
  <si>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</si>
  <si>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</si>
  <si>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</si>
  <si>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</si>
  <si>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</si>
  <si>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</si>
  <si>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</si>
  <si>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</si>
  <si>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</si>
  <si>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</si>
  <si>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</si>
  <si>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</si>
  <si>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</si>
  <si>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</si>
  <si>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</si>
  <si>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</si>
  <si>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</si>
  <si>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</si>
  <si>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</si>
  <si>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</si>
  <si>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</si>
  <si>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</si>
  <si>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</si>
  <si>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</si>
  <si>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</si>
  <si>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</si>
  <si>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</si>
  <si>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</si>
  <si>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</si>
  <si>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</si>
  <si>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</si>
  <si>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</si>
  <si>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</si>
  <si>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</si>
  <si>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</si>
  <si>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</si>
  <si>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</si>
  <si>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</si>
  <si>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</si>
  <si>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</si>
  <si>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</si>
  <si>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</si>
  <si>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</si>
  <si>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</si>
  <si>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</si>
  <si>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</si>
  <si>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</si>
  <si>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</si>
  <si>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</si>
  <si>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</si>
  <si>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</si>
  <si>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</si>
  <si>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</si>
  <si>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</si>
  <si>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</si>
  <si>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</si>
  <si>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</si>
  <si>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</si>
  <si>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</si>
  <si>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</si>
  <si>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</si>
  <si>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</si>
  <si>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</si>
  <si>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</si>
  <si>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</si>
  <si>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</si>
  <si>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</si>
  <si>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</si>
  <si>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</si>
  <si>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</si>
  <si>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</si>
  <si>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</si>
  <si>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</si>
  <si>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</si>
  <si>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</si>
  <si>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</si>
  <si>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</si>
  <si>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</si>
  <si>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</si>
  <si>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</si>
  <si>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</si>
  <si>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</si>
  <si>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</si>
  <si>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</si>
  <si>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</si>
  <si>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</si>
  <si>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</si>
  <si>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</si>
  <si>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</si>
  <si>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</si>
  <si>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</si>
  <si>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</si>
  <si>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</si>
  <si>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</si>
  <si>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</si>
  <si>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</si>
  <si>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</si>
  <si>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</si>
  <si>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</si>
  <si>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</si>
  <si>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</si>
  <si>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</si>
  <si>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</si>
  <si>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</si>
  <si>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</si>
  <si>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</si>
  <si>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</si>
  <si>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</si>
  <si>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</si>
  <si>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</si>
  <si>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</si>
  <si>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</si>
  <si>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</si>
  <si>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</si>
  <si>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</si>
  <si>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</si>
  <si>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</si>
  <si>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</si>
  <si>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</si>
  <si>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</si>
  <si>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</si>
  <si>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</si>
  <si>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</si>
  <si>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</si>
  <si>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</si>
  <si>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</si>
  <si>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</si>
  <si>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</si>
  <si>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</si>
  <si>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</si>
  <si>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</si>
  <si>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</si>
  <si>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</si>
  <si>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</si>
  <si>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</si>
  <si>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</si>
  <si>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</si>
  <si>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</si>
  <si>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</si>
  <si>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</si>
  <si>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</si>
  <si>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</si>
  <si>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</si>
  <si>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</si>
  <si>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</si>
  <si>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</si>
  <si>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</si>
  <si>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</si>
  <si>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</si>
  <si>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</si>
  <si>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</si>
  <si>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</si>
  <si>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</si>
  <si>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</si>
  <si>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</si>
  <si>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</si>
  <si>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</si>
  <si>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</si>
  <si>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</si>
  <si>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</si>
  <si>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</si>
  <si>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</si>
  <si>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</si>
  <si>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</si>
  <si>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</si>
  <si>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</si>
  <si>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</si>
  <si>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</si>
  <si>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</si>
  <si>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</si>
  <si>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</si>
  <si>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</si>
  <si>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</si>
  <si>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</si>
  <si>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</si>
  <si>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</si>
  <si>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</si>
  <si>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</si>
  <si>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</si>
  <si>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</si>
  <si>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</si>
  <si>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</si>
  <si>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</si>
  <si>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</si>
  <si>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</si>
  <si>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</si>
  <si>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</si>
  <si>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</si>
  <si>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</si>
  <si>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</si>
  <si>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</si>
  <si>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</si>
  <si>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</si>
  <si>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</si>
  <si>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</si>
  <si>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</si>
  <si>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</si>
  <si>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</si>
  <si>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</si>
  <si>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</si>
  <si>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</si>
  <si>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</si>
  <si>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</si>
  <si>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</si>
  <si>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</si>
  <si>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</si>
  <si>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</si>
  <si>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</si>
  <si>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</si>
  <si>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</si>
  <si>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</si>
  <si>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</si>
  <si>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</si>
  <si>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</si>
  <si>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</si>
  <si>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</si>
  <si>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</si>
  <si>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</si>
  <si>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</si>
  <si>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</si>
  <si>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</si>
  <si>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</si>
  <si>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</si>
  <si>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</si>
  <si>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</si>
  <si>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</si>
  <si>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</si>
  <si>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</si>
  <si>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</si>
  <si>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</si>
  <si>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</si>
  <si>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</si>
  <si>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</si>
  <si>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</si>
  <si>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</si>
  <si>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</si>
  <si>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</si>
  <si>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</si>
  <si>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</si>
  <si>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</si>
  <si>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</si>
  <si>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</si>
  <si>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</si>
  <si>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</si>
  <si>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</si>
  <si>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</si>
  <si>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</si>
  <si>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</si>
  <si>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</si>
  <si>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</si>
  <si>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</si>
  <si>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</si>
  <si>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</si>
  <si>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</si>
  <si>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</si>
  <si>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</si>
  <si>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</si>
  <si>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</si>
  <si>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</si>
  <si>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</si>
  <si>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</si>
  <si>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</si>
  <si>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</si>
  <si>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</si>
  <si>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</si>
  <si>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</si>
  <si>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</si>
  <si>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</si>
  <si>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</si>
  <si>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</si>
  <si>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</si>
  <si>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</si>
  <si>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</si>
  <si>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</si>
  <si>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</si>
  <si>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</si>
  <si>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</si>
  <si>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</si>
  <si>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</si>
  <si>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</si>
  <si>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</si>
  <si>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</si>
  <si>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</si>
  <si>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</si>
  <si>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</si>
  <si>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</si>
  <si>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</si>
  <si>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</si>
  <si>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</si>
  <si>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</si>
  <si>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</si>
  <si>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</si>
  <si>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</si>
  <si>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</si>
  <si>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</si>
  <si>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</si>
  <si>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</si>
  <si>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</si>
  <si>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</si>
  <si>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</si>
  <si>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</si>
  <si>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</si>
  <si>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</si>
  <si>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</si>
  <si>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</si>
  <si>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</si>
  <si>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</si>
  <si>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</si>
  <si>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</si>
  <si>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</si>
  <si>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</si>
  <si>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</si>
  <si>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</si>
  <si>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</si>
  <si>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</si>
  <si>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</si>
  <si>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</si>
  <si>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</si>
  <si>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</si>
  <si>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</si>
  <si>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</si>
  <si>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</si>
  <si>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</si>
  <si>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</si>
  <si>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</si>
  <si>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</si>
  <si>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</si>
  <si>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</si>
  <si>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</si>
  <si>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</si>
  <si>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</si>
  <si>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</si>
  <si>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</si>
  <si>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</si>
  <si>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</si>
  <si>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</si>
  <si>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</si>
  <si>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</si>
  <si>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</si>
  <si>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</si>
  <si>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</si>
  <si>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</si>
  <si>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</si>
  <si>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</si>
  <si>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</si>
  <si>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</si>
  <si>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</si>
  <si>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</si>
  <si>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</si>
  <si>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</si>
  <si>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</si>
  <si>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</si>
  <si>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</si>
  <si>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</si>
  <si>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</si>
  <si>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</si>
  <si>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</si>
  <si>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</si>
  <si>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</si>
  <si>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</si>
  <si>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</si>
  <si>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</si>
  <si>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</si>
  <si>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</si>
  <si>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</si>
  <si>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</si>
  <si>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</si>
  <si>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</si>
  <si>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</si>
  <si>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</si>
  <si>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</si>
  <si>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</si>
  <si>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</si>
  <si>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</si>
  <si>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</si>
  <si>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</si>
  <si>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</si>
  <si>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</si>
  <si>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</si>
  <si>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</si>
  <si>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</si>
  <si>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</si>
  <si>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</si>
  <si>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</si>
  <si>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</si>
  <si>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</si>
  <si>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</si>
  <si>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</si>
  <si>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</si>
  <si>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</si>
  <si>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</si>
  <si>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</si>
  <si>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</si>
  <si>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</si>
  <si>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</si>
  <si>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</si>
  <si>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</si>
  <si>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</si>
  <si>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</si>
  <si>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</si>
  <si>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</si>
  <si>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</si>
  <si>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</si>
  <si>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</si>
  <si>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</si>
  <si>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</si>
  <si>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</si>
  <si>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</si>
  <si>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</si>
  <si>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</si>
  <si>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</si>
  <si>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</si>
  <si>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</si>
  <si>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</si>
  <si>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</si>
  <si>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</si>
  <si>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</si>
  <si>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</si>
  <si>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</si>
  <si>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</si>
  <si>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</si>
  <si>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</si>
  <si>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</si>
  <si>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</si>
  <si>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</si>
  <si>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</si>
  <si>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</si>
  <si>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</si>
  <si>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</si>
  <si>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</si>
  <si>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</si>
  <si>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</si>
  <si>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</si>
  <si>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</si>
  <si>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</si>
  <si>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</si>
  <si>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</si>
  <si>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</si>
  <si>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</si>
  <si>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</si>
  <si>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</si>
  <si>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</si>
  <si>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</si>
  <si>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</si>
  <si>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</si>
  <si>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</si>
  <si>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</si>
  <si>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</si>
  <si>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</si>
  <si>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</si>
  <si>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</si>
  <si>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</si>
  <si>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</si>
  <si>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</si>
  <si>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</si>
  <si>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</si>
  <si>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</si>
  <si>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</si>
  <si>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</si>
  <si>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</si>
  <si>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</si>
  <si>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</si>
  <si>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</si>
  <si>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</si>
  <si>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</si>
  <si>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</si>
  <si>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</si>
  <si>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</si>
  <si>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</si>
  <si>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</si>
  <si>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</si>
  <si>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</si>
  <si>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</si>
  <si>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</si>
  <si>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</si>
  <si>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</si>
  <si>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</si>
  <si>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</si>
  <si>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</si>
  <si>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</si>
  <si>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</si>
  <si>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</si>
  <si>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</si>
  <si>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</si>
  <si>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</si>
  <si>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</si>
  <si>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</si>
  <si>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</si>
  <si>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</si>
  <si>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</si>
  <si>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</si>
  <si>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</si>
  <si>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</si>
  <si>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</si>
  <si>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</si>
  <si>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</si>
  <si>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</si>
  <si>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</si>
  <si>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</si>
  <si>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</si>
  <si>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</si>
  <si>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</si>
  <si>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</si>
  <si>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</si>
  <si>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</si>
  <si>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</si>
  <si>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</si>
  <si>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</si>
  <si>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</si>
  <si>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</si>
  <si>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</si>
  <si>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</si>
  <si>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</si>
  <si>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</si>
  <si>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</si>
  <si>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</si>
  <si>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</si>
  <si>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</si>
  <si>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</si>
  <si>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</si>
  <si>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</si>
  <si>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</si>
  <si>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</si>
  <si>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</si>
  <si>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</si>
  <si>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</si>
  <si>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</si>
  <si>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</si>
  <si>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</si>
  <si>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</si>
  <si>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</si>
  <si>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</si>
  <si>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</si>
  <si>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</si>
  <si>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</si>
  <si>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</si>
  <si>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</si>
  <si>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</si>
  <si>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</si>
  <si>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</si>
  <si>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</si>
  <si>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</si>
  <si>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</si>
  <si>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</si>
  <si>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</si>
  <si>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</si>
  <si>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</si>
  <si>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</si>
  <si>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</si>
  <si>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</si>
  <si>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</si>
  <si>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</si>
  <si>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</si>
  <si>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</si>
  <si>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</si>
  <si>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</si>
  <si>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</si>
  <si>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</si>
  <si>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</si>
  <si>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</si>
  <si>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</si>
  <si>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</si>
  <si>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</si>
  <si>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</si>
  <si>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</si>
  <si>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</si>
  <si>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</si>
  <si>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</si>
  <si>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</si>
  <si>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</si>
  <si>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</si>
  <si>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</si>
  <si>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</si>
  <si>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</si>
  <si>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</si>
  <si>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</si>
  <si>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</si>
  <si>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</si>
  <si>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</si>
  <si>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</si>
  <si>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</si>
  <si>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</si>
  <si>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</si>
  <si>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</si>
  <si>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</si>
  <si>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</si>
  <si>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</si>
  <si>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</si>
  <si>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</si>
  <si>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</si>
  <si>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</si>
  <si>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</si>
  <si>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</si>
  <si>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</si>
  <si>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</si>
  <si>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</si>
  <si>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</si>
  <si>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</si>
  <si>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</si>
  <si>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</si>
  <si>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</si>
  <si>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</si>
  <si>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</si>
  <si>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</si>
  <si>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</si>
  <si>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</si>
  <si>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</si>
  <si>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</si>
  <si>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</si>
  <si>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</si>
  <si>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</si>
  <si>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</si>
  <si>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</si>
  <si>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</si>
  <si>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</si>
  <si>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</si>
  <si>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</si>
  <si>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</si>
  <si>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</si>
  <si>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</si>
  <si>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</si>
  <si>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</si>
  <si>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</si>
  <si>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</si>
  <si>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</si>
  <si>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</si>
  <si>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</si>
  <si>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</si>
  <si>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</si>
  <si>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</si>
  <si>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</si>
  <si>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</si>
  <si>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</si>
  <si>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</si>
  <si>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</si>
  <si>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</si>
  <si>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</si>
  <si>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</si>
  <si>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</si>
  <si>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</si>
  <si>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</si>
  <si>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</si>
  <si>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</si>
  <si>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</si>
  <si>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</si>
  <si>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</si>
  <si>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</si>
  <si>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</si>
  <si>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</si>
  <si>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</si>
  <si>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</si>
  <si>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</si>
  <si>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</si>
  <si>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</si>
  <si>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</si>
  <si>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</si>
  <si>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</si>
  <si>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</si>
  <si>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</si>
  <si>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</si>
  <si>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</si>
  <si>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</si>
  <si>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</si>
  <si>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</si>
  <si>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</si>
  <si>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</si>
  <si>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</si>
  <si>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</si>
  <si>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</si>
  <si>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</si>
  <si>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</si>
  <si>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</si>
  <si>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</si>
  <si>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</si>
  <si>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</si>
  <si>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</si>
  <si>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</si>
  <si>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</si>
  <si>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</si>
  <si>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</si>
  <si>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</si>
  <si>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</si>
  <si>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</si>
  <si>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</si>
  <si>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</si>
  <si>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</si>
  <si>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</si>
  <si>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</si>
  <si>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</si>
  <si>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</si>
  <si>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</si>
  <si>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</si>
  <si>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</si>
  <si>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</si>
  <si>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</si>
  <si>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</si>
  <si>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</si>
  <si>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</si>
  <si>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</si>
  <si>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</si>
  <si>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</si>
  <si>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</si>
  <si>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</si>
  <si>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</si>
  <si>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</si>
  <si>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</si>
  <si>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</si>
  <si>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</si>
  <si>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</si>
  <si>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</si>
  <si>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</si>
  <si>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</si>
  <si>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</si>
  <si>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</si>
  <si>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</si>
  <si>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</si>
  <si>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</si>
  <si>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</si>
  <si>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</si>
  <si>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</si>
  <si>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</si>
  <si>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</si>
  <si>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</si>
  <si>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</si>
  <si>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</si>
  <si>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</si>
  <si>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</si>
  <si>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</si>
  <si>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</si>
  <si>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</si>
  <si>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</si>
  <si>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</si>
  <si>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</si>
  <si>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</si>
  <si>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</si>
  <si>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</si>
  <si>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</si>
  <si>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</si>
  <si>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</si>
  <si>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</si>
  <si>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</si>
  <si>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</si>
  <si>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</si>
  <si>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</si>
  <si>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</si>
  <si>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</si>
  <si>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</si>
  <si>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</si>
  <si>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</si>
  <si>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</si>
  <si>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</si>
  <si>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</si>
  <si>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</si>
  <si>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</si>
  <si>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</si>
  <si>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</si>
  <si>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</si>
  <si>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</si>
  <si>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</si>
  <si>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</si>
  <si>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</si>
  <si>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</si>
  <si>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</si>
  <si>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</si>
  <si>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</si>
  <si>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</si>
  <si>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</si>
  <si>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</si>
  <si>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</si>
  <si>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</si>
  <si>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</si>
  <si>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</si>
  <si>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</si>
  <si>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</si>
  <si>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</si>
  <si>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</si>
  <si>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</si>
  <si>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</si>
  <si>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</si>
  <si>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</si>
  <si>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</si>
  <si>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</si>
  <si>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</si>
  <si>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</si>
  <si>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</si>
  <si>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</si>
  <si>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</si>
  <si>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</si>
  <si>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</si>
  <si>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</si>
  <si>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</si>
  <si>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</si>
  <si>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</si>
  <si>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</si>
  <si>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</si>
  <si>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</si>
  <si>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</si>
  <si>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</si>
  <si>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</si>
  <si>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</si>
  <si>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</si>
  <si>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</si>
  <si>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</si>
  <si>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</si>
  <si>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</si>
  <si>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</si>
  <si>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</si>
  <si>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</si>
  <si>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</si>
  <si>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</si>
  <si>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</si>
  <si>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</si>
  <si>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</si>
  <si>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</si>
  <si>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</si>
  <si>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</si>
  <si>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</si>
  <si>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</si>
  <si>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</si>
  <si>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</si>
  <si>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</si>
  <si>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</si>
  <si>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</si>
  <si>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</si>
  <si>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</si>
  <si>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</si>
  <si>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</si>
  <si>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</si>
  <si>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</si>
  <si>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</si>
  <si>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</si>
  <si>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</si>
  <si>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</si>
  <si>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</si>
  <si>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</si>
  <si>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</si>
  <si>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</si>
  <si>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</si>
  <si>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</si>
  <si>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</si>
  <si>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</si>
  <si>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</si>
  <si>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</si>
  <si>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</si>
  <si>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</si>
  <si>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</si>
  <si>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</si>
  <si>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</si>
  <si>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</si>
  <si>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</si>
  <si>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</si>
  <si>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</si>
  <si>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</si>
  <si>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</si>
  <si>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</si>
  <si>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</si>
  <si>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</si>
  <si>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</si>
  <si>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</si>
  <si>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</si>
  <si>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</si>
  <si>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</si>
  <si>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</si>
  <si>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</si>
  <si>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</si>
  <si>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</si>
  <si>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</si>
  <si>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</si>
  <si>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</si>
  <si>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</si>
  <si>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</si>
  <si>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</si>
  <si>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</si>
  <si>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</si>
  <si>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</si>
  <si>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</si>
  <si>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</si>
  <si>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</si>
  <si>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</si>
  <si>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</si>
  <si>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</si>
  <si>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</si>
  <si>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</si>
  <si>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</si>
  <si>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</si>
  <si>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</si>
  <si>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</si>
  <si>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</si>
  <si>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</si>
  <si>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</si>
  <si>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</si>
  <si>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</si>
  <si>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</si>
  <si>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</si>
  <si>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</si>
  <si>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</si>
  <si>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</si>
  <si>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</si>
  <si>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</si>
  <si>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</si>
  <si>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</si>
  <si>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</si>
  <si>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</si>
  <si>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</si>
  <si>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</si>
  <si>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</si>
  <si>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</si>
  <si>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</si>
  <si>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</si>
  <si>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</si>
  <si>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</si>
  <si>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</si>
  <si>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</si>
  <si>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</si>
  <si>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</si>
  <si>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</si>
  <si>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</si>
  <si>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</si>
  <si>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</si>
  <si>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</si>
  <si>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</si>
  <si>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</si>
  <si>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</si>
  <si>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</si>
  <si>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</si>
  <si>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</si>
  <si>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</si>
  <si>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</si>
  <si>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</si>
  <si>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</si>
  <si>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</si>
  <si>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</si>
  <si>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</si>
  <si>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</si>
  <si>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</si>
  <si>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</si>
  <si>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</si>
  <si>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</si>
  <si>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</si>
  <si>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</si>
  <si>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</si>
  <si>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</si>
  <si>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</si>
  <si>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</si>
  <si>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</si>
  <si>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</si>
  <si>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</si>
  <si>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</si>
  <si>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</si>
  <si>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</si>
  <si>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</si>
  <si>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</si>
  <si>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</si>
  <si>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</si>
  <si>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</si>
  <si>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</si>
  <si>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</si>
  <si>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</si>
  <si>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</si>
  <si>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</si>
  <si>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</si>
  <si>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</si>
  <si>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</si>
  <si>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</si>
  <si>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</si>
  <si>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</si>
  <si>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</si>
  <si>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</si>
  <si>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</si>
  <si>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</si>
  <si>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</si>
  <si>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</si>
  <si>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</si>
  <si>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</si>
  <si>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</si>
  <si>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</si>
  <si>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</si>
  <si>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</si>
  <si>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</si>
  <si>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</si>
  <si>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</si>
  <si>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</si>
  <si>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</si>
  <si>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</si>
  <si>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</si>
  <si>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</si>
  <si>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</si>
  <si>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</si>
  <si>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</si>
  <si>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</si>
  <si>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</si>
  <si>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</si>
  <si>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</si>
  <si>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</si>
  <si>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</si>
  <si>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</si>
  <si>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</si>
  <si>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</si>
  <si>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</si>
  <si>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</si>
  <si>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</si>
  <si>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</si>
  <si>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</si>
  <si>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</si>
  <si>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</si>
  <si>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</si>
  <si>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</si>
  <si>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</si>
  <si>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</si>
  <si>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</si>
  <si>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</si>
  <si>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</si>
  <si>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</si>
  <si>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</si>
  <si>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</si>
  <si>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</si>
  <si>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</si>
  <si>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</si>
  <si>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</si>
  <si>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</si>
  <si>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</si>
  <si>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</si>
  <si>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</si>
  <si>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</si>
  <si>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</si>
  <si>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</si>
  <si>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</si>
  <si>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</si>
  <si>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</si>
  <si>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</si>
  <si>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</si>
  <si>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</si>
  <si>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</si>
  <si>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</si>
  <si>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</si>
  <si>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</si>
  <si>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</si>
  <si>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</si>
  <si>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</si>
  <si>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</si>
  <si>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</si>
  <si>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</si>
  <si>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</si>
  <si>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</si>
  <si>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</si>
  <si>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</si>
  <si>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</si>
  <si>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</si>
  <si>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</si>
  <si>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</si>
  <si>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</si>
  <si>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</si>
  <si>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</si>
  <si>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</si>
  <si>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</si>
  <si>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</si>
  <si>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</si>
  <si>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</si>
  <si>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</si>
  <si>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</si>
  <si>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</si>
  <si>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</si>
  <si>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</si>
  <si>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</si>
  <si>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</si>
  <si>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</si>
  <si>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</si>
  <si>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</si>
  <si>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</si>
  <si>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</si>
  <si>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</si>
  <si>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</si>
  <si>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</si>
  <si>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</si>
  <si>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</si>
  <si>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</si>
  <si>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</si>
  <si>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</si>
  <si>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</si>
  <si>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</si>
  <si>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</si>
  <si>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</si>
  <si>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</si>
  <si>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</si>
  <si>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</si>
  <si>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</si>
  <si>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</si>
  <si>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</si>
  <si>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</si>
  <si>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</si>
  <si>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</si>
  <si>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</si>
  <si>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</si>
  <si>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</si>
  <si>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</si>
  <si>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</si>
  <si>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</si>
  <si>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</si>
  <si>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</si>
  <si>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</si>
  <si>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</si>
  <si>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</si>
  <si>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</si>
  <si>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</si>
  <si>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</si>
  <si>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</si>
  <si>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</si>
  <si>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</si>
  <si>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</si>
  <si>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</si>
  <si>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</si>
  <si>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</si>
  <si>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</si>
  <si>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</si>
  <si>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</si>
  <si>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</si>
  <si>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</si>
  <si>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</si>
  <si>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</si>
  <si>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</si>
  <si>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</si>
  <si>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</si>
  <si>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</si>
  <si>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</si>
  <si>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</si>
  <si>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</si>
  <si>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</si>
  <si>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</si>
  <si>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</si>
  <si>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</si>
  <si>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</si>
  <si>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</si>
  <si>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</si>
  <si>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</si>
  <si>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</si>
  <si>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</si>
  <si>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</si>
  <si>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</si>
  <si>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</si>
  <si>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</si>
  <si>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</si>
  <si>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</si>
  <si>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</si>
  <si>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</si>
  <si>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</si>
  <si>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</si>
  <si>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</si>
  <si>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</si>
  <si>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</si>
  <si>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</si>
  <si>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</si>
  <si>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</si>
  <si>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</si>
  <si>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</si>
  <si>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</si>
  <si>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</si>
  <si>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</si>
  <si>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</si>
  <si>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</si>
  <si>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</si>
  <si>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</si>
  <si>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</si>
  <si>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</si>
  <si>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</si>
  <si>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</si>
  <si>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</si>
  <si>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</si>
  <si>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</si>
  <si>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</si>
  <si>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</si>
  <si>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</si>
  <si>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</si>
  <si>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</si>
  <si>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</si>
  <si>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</si>
  <si>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</si>
  <si>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</si>
  <si>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</si>
  <si>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</si>
  <si>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</si>
  <si>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</si>
  <si>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</si>
  <si>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</si>
  <si>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</si>
  <si>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</si>
  <si>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</si>
  <si>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</si>
  <si>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</si>
  <si>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</si>
  <si>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</si>
  <si>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</si>
  <si>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</si>
  <si>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</si>
  <si>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</si>
  <si>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</si>
  <si>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</si>
  <si>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</si>
  <si>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</si>
  <si>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</si>
  <si>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</si>
  <si>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</si>
  <si>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</si>
  <si>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</si>
  <si>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</si>
  <si>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</si>
  <si>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</si>
  <si>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</si>
  <si>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</si>
  <si>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</si>
  <si>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</si>
  <si>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</si>
  <si>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</si>
  <si>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</si>
  <si>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</si>
  <si>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</si>
  <si>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</si>
  <si>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</si>
  <si>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</si>
  <si>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</si>
  <si>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</si>
  <si>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</si>
  <si>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</si>
  <si>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</si>
  <si>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</si>
  <si>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</si>
  <si>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</si>
  <si>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</si>
  <si>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</si>
  <si>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</si>
  <si>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</si>
  <si>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</si>
  <si>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</si>
  <si>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</si>
  <si>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</si>
  <si>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</si>
  <si>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</si>
  <si>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</si>
  <si>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</si>
  <si>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</si>
  <si>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</si>
  <si>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</si>
  <si>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</si>
  <si>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</si>
  <si>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</si>
  <si>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</si>
  <si>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</si>
  <si>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</si>
  <si>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</si>
  <si>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</si>
  <si>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</si>
  <si>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</si>
  <si>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</si>
  <si>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</si>
  <si>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</si>
  <si>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</si>
  <si>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</si>
  <si>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</si>
  <si>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</si>
  <si>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</si>
  <si>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</si>
  <si>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</si>
  <si>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</si>
  <si>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</si>
  <si>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</si>
  <si>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</si>
  <si>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</si>
  <si>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</si>
  <si>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</si>
  <si>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</si>
  <si>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</si>
  <si>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</si>
  <si>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</si>
  <si>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</si>
  <si>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</si>
  <si>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</si>
  <si>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</si>
  <si>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</si>
  <si>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</si>
  <si>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</si>
  <si>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</si>
  <si>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</si>
  <si>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</si>
  <si>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</si>
  <si>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</si>
  <si>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</si>
  <si>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</si>
  <si>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</si>
  <si>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</si>
  <si>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</si>
  <si>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</si>
  <si>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</si>
  <si>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</si>
  <si>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</si>
  <si>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</si>
  <si>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</si>
  <si>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</si>
  <si>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</si>
  <si>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</si>
  <si>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</si>
  <si>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</si>
  <si>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</si>
  <si>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</si>
  <si>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</si>
  <si>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</si>
  <si>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</si>
  <si>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</si>
  <si>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</si>
  <si>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</si>
  <si>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</si>
  <si>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</si>
  <si>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</si>
  <si>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</si>
  <si>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</si>
  <si>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</si>
  <si>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</si>
  <si>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</si>
  <si>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</si>
  <si>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</si>
  <si>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</si>
  <si>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</si>
  <si>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</si>
  <si>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</si>
  <si>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</si>
  <si>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</si>
  <si>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</si>
  <si>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</si>
  <si>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</si>
  <si>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</si>
  <si>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</si>
  <si>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</si>
  <si>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</si>
  <si>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</si>
  <si>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</si>
  <si>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</si>
  <si>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</si>
  <si>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</si>
  <si>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</si>
  <si>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</si>
  <si>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</si>
  <si>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</si>
  <si>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</si>
  <si>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</si>
  <si>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</si>
  <si>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</si>
  <si>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</si>
  <si>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</si>
  <si>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</si>
  <si>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</si>
  <si>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</si>
  <si>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</si>
  <si>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</si>
  <si>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</si>
  <si>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</si>
  <si>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</si>
  <si>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</si>
  <si>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</si>
  <si>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</si>
  <si>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</si>
  <si>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</si>
  <si>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</si>
  <si>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</si>
  <si>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</si>
  <si>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</si>
  <si>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</si>
  <si>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</si>
  <si>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</si>
  <si>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</si>
  <si>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</si>
  <si>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</si>
  <si>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</si>
  <si>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</si>
  <si>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</si>
  <si>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</si>
  <si>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</si>
  <si>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</si>
  <si>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</si>
  <si>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</si>
  <si>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</si>
  <si>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</si>
  <si>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</si>
  <si>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</si>
  <si>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</si>
  <si>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</si>
  <si>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</si>
  <si>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</si>
  <si>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</si>
  <si>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</si>
  <si>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</si>
  <si>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</si>
  <si>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</si>
  <si>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</si>
  <si>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</si>
  <si>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</si>
  <si>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</si>
  <si>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</si>
  <si>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</si>
  <si>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</si>
  <si>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</si>
  <si>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</si>
  <si>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</si>
  <si>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</si>
  <si>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</si>
  <si>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</si>
  <si>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</si>
  <si>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</si>
  <si>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</si>
  <si>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</si>
  <si>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</si>
  <si>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</si>
  <si>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</si>
  <si>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</si>
  <si>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</si>
  <si>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</si>
  <si>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</si>
  <si>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</si>
  <si>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</si>
  <si>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</si>
  <si>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</si>
  <si>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</si>
  <si>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</si>
  <si>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</si>
  <si>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</si>
  <si>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</si>
  <si>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</si>
  <si>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</si>
  <si>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</si>
  <si>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</si>
  <si>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</si>
  <si>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</si>
  <si>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</si>
  <si>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</si>
  <si>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</si>
  <si>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</si>
  <si>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</si>
  <si>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</si>
  <si>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</si>
  <si>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</si>
  <si>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</si>
  <si>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</si>
  <si>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</si>
  <si>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</si>
  <si>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</si>
  <si>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</si>
  <si>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</si>
  <si>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</si>
  <si>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</si>
  <si>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</si>
  <si>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</si>
  <si>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</si>
  <si>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</si>
  <si>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</si>
  <si>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</si>
  <si>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</si>
  <si>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</si>
  <si>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</si>
  <si>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</si>
  <si>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</si>
  <si>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</si>
  <si>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</si>
  <si>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</si>
  <si>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</si>
  <si>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</si>
  <si>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</si>
  <si>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</si>
  <si>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</si>
  <si>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</si>
  <si>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</si>
  <si>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</si>
  <si>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</si>
  <si>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</si>
  <si>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</si>
  <si>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</si>
  <si>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</si>
  <si>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</si>
  <si>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</si>
  <si>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</si>
  <si>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</si>
  <si>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</si>
  <si>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</si>
  <si>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</si>
  <si>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</si>
  <si>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</si>
  <si>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</si>
  <si>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</si>
  <si>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</si>
  <si>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</si>
  <si>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</si>
  <si>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</si>
  <si>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</si>
  <si>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</si>
  <si>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</si>
  <si>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</si>
  <si>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</si>
  <si>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</si>
  <si>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</si>
  <si>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</si>
  <si>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</si>
  <si>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</si>
  <si>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</si>
  <si>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</si>
  <si>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</si>
  <si>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</si>
  <si>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</si>
  <si>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</si>
  <si>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</si>
  <si>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</si>
  <si>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</si>
  <si>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</si>
  <si>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</si>
  <si>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</si>
  <si>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</si>
  <si>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</si>
  <si>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</si>
  <si>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</si>
  <si>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</si>
  <si>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</si>
  <si>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</si>
  <si>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</si>
  <si>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</si>
  <si>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</si>
  <si>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</si>
  <si>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</si>
  <si>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</si>
  <si>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</si>
  <si>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</si>
  <si>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</si>
  <si>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</si>
  <si>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</si>
  <si>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</si>
  <si>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</si>
  <si>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</si>
  <si>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</si>
  <si>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</si>
  <si>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</si>
  <si>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</si>
  <si>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</si>
  <si>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</si>
  <si>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</si>
  <si>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</si>
  <si>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</si>
  <si>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</si>
  <si>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</si>
  <si>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</si>
  <si>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</si>
  <si>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</si>
  <si>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</si>
  <si>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</si>
  <si>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</si>
  <si>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</si>
  <si>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</si>
  <si>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</si>
  <si>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</si>
  <si>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</si>
  <si>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</si>
  <si>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</si>
  <si>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</si>
  <si>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</si>
  <si>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</si>
  <si>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</si>
  <si>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</si>
  <si>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</si>
  <si>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</si>
  <si>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</si>
  <si>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</si>
  <si>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</si>
  <si>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</si>
  <si>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</si>
  <si>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</si>
  <si>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</si>
  <si>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</si>
  <si>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</si>
  <si>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</si>
  <si>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</si>
  <si>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</si>
  <si>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</si>
  <si>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</si>
  <si>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</si>
  <si>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</si>
  <si>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</si>
  <si>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</si>
  <si>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</si>
  <si>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</si>
  <si>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</si>
  <si>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</si>
  <si>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</si>
  <si>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</si>
  <si>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</si>
  <si>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</si>
  <si>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</si>
  <si>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</si>
  <si>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</si>
  <si>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</si>
  <si>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</si>
  <si>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</si>
  <si>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</si>
  <si>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</si>
  <si>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</si>
  <si>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</si>
  <si>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</si>
  <si>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</si>
  <si>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</si>
  <si>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</si>
  <si>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</si>
  <si>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</si>
  <si>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</si>
  <si>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</si>
  <si>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</si>
  <si>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</si>
  <si>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</si>
  <si>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</si>
  <si>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</si>
  <si>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</si>
  <si>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</si>
  <si>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</si>
  <si>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</si>
  <si>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</si>
  <si>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</si>
  <si>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</si>
  <si>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</si>
  <si>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</si>
  <si>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</si>
  <si>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</si>
  <si>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</si>
  <si>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</si>
  <si>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</si>
  <si>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</si>
  <si>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</si>
  <si>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</si>
  <si>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</si>
  <si>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</si>
  <si>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</si>
  <si>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</si>
  <si>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</si>
  <si>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</si>
  <si>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</si>
  <si>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</si>
  <si>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</si>
  <si>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</si>
  <si>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</si>
  <si>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</si>
  <si>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</si>
  <si>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</si>
  <si>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</si>
  <si>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</si>
  <si>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</si>
  <si>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</si>
  <si>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</si>
  <si>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</si>
  <si>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</si>
  <si>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</si>
  <si>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</si>
  <si>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</si>
  <si>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</si>
  <si>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</si>
  <si>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</si>
  <si>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</si>
  <si>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</si>
  <si>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</si>
  <si>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</si>
  <si>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</si>
  <si>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</si>
  <si>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</si>
  <si>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</si>
  <si>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</si>
  <si>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</si>
  <si>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</si>
  <si>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</si>
  <si>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</si>
  <si>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</si>
  <si>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</si>
  <si>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</si>
  <si>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</si>
  <si>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</si>
  <si>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</si>
  <si>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</si>
  <si>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</si>
  <si>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</si>
  <si>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</si>
  <si>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</si>
  <si>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</si>
  <si>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</si>
  <si>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</si>
  <si>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</si>
  <si>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</si>
  <si>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</si>
  <si>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</si>
  <si>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</si>
  <si>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</si>
  <si>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</si>
  <si>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</si>
  <si>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</si>
  <si>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</si>
  <si>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</si>
  <si>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</si>
  <si>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</si>
  <si>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</si>
  <si>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</si>
  <si>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</si>
  <si>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</si>
  <si>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</si>
  <si>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</si>
  <si>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</si>
  <si>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</si>
  <si>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</si>
  <si>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</si>
  <si>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</si>
  <si>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</si>
  <si>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</si>
  <si>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</si>
  <si>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</si>
  <si>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</si>
  <si>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</si>
  <si>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</si>
  <si>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</si>
  <si>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</si>
  <si>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</si>
  <si>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</si>
  <si>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</si>
  <si>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</si>
  <si>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</si>
  <si>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</si>
  <si>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</si>
  <si>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</si>
  <si>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</si>
  <si>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</si>
  <si>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</si>
  <si>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</si>
  <si>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</si>
  <si>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</si>
  <si>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</si>
  <si>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</si>
  <si>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</si>
  <si>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</si>
  <si>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</si>
  <si>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</si>
  <si>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</si>
  <si>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</si>
  <si>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</si>
  <si>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</si>
  <si>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</si>
  <si>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</si>
  <si>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</si>
  <si>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</si>
  <si>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</si>
  <si>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</si>
  <si>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</si>
  <si>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</si>
  <si>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</si>
  <si>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</si>
  <si>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</si>
  <si>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</si>
  <si>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</si>
  <si>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</si>
  <si>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</si>
  <si>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</si>
  <si>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</si>
  <si>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</si>
  <si>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</si>
  <si>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</si>
  <si>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</si>
  <si>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</si>
  <si>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</si>
  <si>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</si>
  <si>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</si>
  <si>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</si>
  <si>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</si>
  <si>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</si>
  <si>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</si>
  <si>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</si>
  <si>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</si>
  <si>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</si>
  <si>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</si>
  <si>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</si>
  <si>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</si>
  <si>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</si>
  <si>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</si>
  <si>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</si>
  <si>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</si>
  <si>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</si>
  <si>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</si>
  <si>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</si>
  <si>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</si>
  <si>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</si>
  <si>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</si>
  <si>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</si>
  <si>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</si>
  <si>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</si>
  <si>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</si>
  <si>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</si>
  <si>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</si>
  <si>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</si>
  <si>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</si>
  <si>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</si>
  <si>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</si>
  <si>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</si>
  <si>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</si>
  <si>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</si>
  <si>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</si>
  <si>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</si>
  <si>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</si>
  <si>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</si>
  <si>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</si>
  <si>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</si>
  <si>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</si>
  <si>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</si>
  <si>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</si>
  <si>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</si>
  <si>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</si>
  <si>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</si>
  <si>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</si>
  <si>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</si>
  <si>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</si>
  <si>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</si>
  <si>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</si>
  <si>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</si>
  <si>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</si>
  <si>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</si>
  <si>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</si>
  <si>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</si>
  <si>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</si>
  <si>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</si>
  <si>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</si>
  <si>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</si>
  <si>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</si>
  <si>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</si>
  <si>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</si>
  <si>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</si>
  <si>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</si>
  <si>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</si>
  <si>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</si>
  <si>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</si>
  <si>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</si>
  <si>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</si>
  <si>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</si>
  <si>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</si>
  <si>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</si>
  <si>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</si>
  <si>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</si>
  <si>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</si>
  <si>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</si>
  <si>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</si>
  <si>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</si>
  <si>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</si>
  <si>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</si>
  <si>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</si>
  <si>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</si>
  <si>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</si>
  <si>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</si>
  <si>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</si>
  <si>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</si>
  <si>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</si>
  <si>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</si>
  <si>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</si>
  <si>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</si>
  <si>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</si>
  <si>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</si>
  <si>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</si>
  <si>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</si>
  <si>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</si>
  <si>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</si>
  <si>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</si>
  <si>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</si>
  <si>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</si>
  <si>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</si>
  <si>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</si>
  <si>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</si>
  <si>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</si>
  <si>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</si>
  <si>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</si>
  <si>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</si>
  <si>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</si>
  <si>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</si>
  <si>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</si>
  <si>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</si>
  <si>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</si>
  <si>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</si>
  <si>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</si>
  <si>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</si>
  <si>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</si>
  <si>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</si>
  <si>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</si>
  <si>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</si>
  <si>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</si>
  <si>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</si>
  <si>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</si>
  <si>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</si>
  <si>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</si>
  <si>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</si>
  <si>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</si>
  <si>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</si>
  <si>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</si>
  <si>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</si>
  <si>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</si>
  <si>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</si>
  <si>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</si>
  <si>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</si>
  <si>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</si>
  <si>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</si>
  <si>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</si>
  <si>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</si>
  <si>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</si>
  <si>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</si>
  <si>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</si>
  <si>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</si>
  <si>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</si>
  <si>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</si>
  <si>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</si>
  <si>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</si>
  <si>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</si>
  <si>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</si>
  <si>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</si>
  <si>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</si>
  <si>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</si>
  <si>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</si>
  <si>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</si>
  <si>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</si>
  <si>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</si>
  <si>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</si>
  <si>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</si>
  <si>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</si>
  <si>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</si>
  <si>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</si>
  <si>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</si>
  <si>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</si>
  <si>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</si>
  <si>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</si>
  <si>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</si>
  <si>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</si>
  <si>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</si>
  <si>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</si>
  <si>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</si>
  <si>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</si>
  <si>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</si>
  <si>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</si>
  <si>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</si>
  <si>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</si>
  <si>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</si>
  <si>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</si>
  <si>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</si>
  <si>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</si>
  <si>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</si>
  <si>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</si>
  <si>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</si>
  <si>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</si>
  <si>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</si>
  <si>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</si>
  <si>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</si>
  <si>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</si>
  <si>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</si>
  <si>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</si>
  <si>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</si>
  <si>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</si>
  <si>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</si>
  <si>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</si>
  <si>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</si>
  <si>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</si>
  <si>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</si>
  <si>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</si>
  <si>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</si>
  <si>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</si>
  <si>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</si>
  <si>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</si>
  <si>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</si>
  <si>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</si>
  <si>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</si>
  <si>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</si>
  <si>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</si>
  <si>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</si>
  <si>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</si>
  <si>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</si>
  <si>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</si>
  <si>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</si>
  <si>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</si>
  <si>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</si>
  <si>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</si>
  <si>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</si>
  <si>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</si>
  <si>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</si>
  <si>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</si>
  <si>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</si>
  <si>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</si>
  <si>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</si>
  <si>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</si>
  <si>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</si>
  <si>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</si>
  <si>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</si>
  <si>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</si>
  <si>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</si>
  <si>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</si>
  <si>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</si>
  <si>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</si>
  <si>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</si>
  <si>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</si>
  <si>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</si>
  <si>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</si>
  <si>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</si>
  <si>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</si>
  <si>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</si>
  <si>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</si>
  <si>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</si>
  <si>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</si>
  <si>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</si>
  <si>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</si>
  <si>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</si>
  <si>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</si>
  <si>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</si>
  <si>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</si>
  <si>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</si>
  <si>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</si>
  <si>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</si>
  <si>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</si>
  <si>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</si>
  <si>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</si>
  <si>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</si>
  <si>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</si>
  <si>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</si>
  <si>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</si>
  <si>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</si>
  <si>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</si>
  <si>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</si>
  <si>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</si>
  <si>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</si>
  <si>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</si>
  <si>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</si>
  <si>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</si>
  <si>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</si>
  <si>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</si>
  <si>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</si>
  <si>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</si>
  <si>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</si>
  <si>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</si>
  <si>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</si>
  <si>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</si>
  <si>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</si>
  <si>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</si>
  <si>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</si>
  <si>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</si>
  <si>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</si>
  <si>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</si>
  <si>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</si>
  <si>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</si>
  <si>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</si>
  <si>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</si>
  <si>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</si>
  <si>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</si>
  <si>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</si>
  <si>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</si>
  <si>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</si>
  <si>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</si>
  <si>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</si>
  <si>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</si>
  <si>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</si>
  <si>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</si>
  <si>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</si>
  <si>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</si>
  <si>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</si>
  <si>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</si>
  <si>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</si>
  <si>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</si>
  <si>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</si>
  <si>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</si>
  <si>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</si>
  <si>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</si>
  <si>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</si>
  <si>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</si>
  <si>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</si>
  <si>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</si>
  <si>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</si>
  <si>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</si>
  <si>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</si>
  <si>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</si>
  <si>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</si>
  <si>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</si>
  <si>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</si>
  <si>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</si>
  <si>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</si>
  <si>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</si>
  <si>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</si>
  <si>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</si>
  <si>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</si>
  <si>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</si>
  <si>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</si>
  <si>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</si>
  <si>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</si>
  <si>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</si>
  <si>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</si>
  <si>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</si>
  <si>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</si>
  <si>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</si>
  <si>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</si>
  <si>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</si>
  <si>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</si>
  <si>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</si>
  <si>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</si>
  <si>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</si>
  <si>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</si>
  <si>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</si>
  <si>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</si>
  <si>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</si>
  <si>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</si>
  <si>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</si>
  <si>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</si>
  <si>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</si>
  <si>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</si>
  <si>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</si>
  <si>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</si>
  <si>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</si>
  <si>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</si>
  <si>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</si>
  <si>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</si>
  <si>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</si>
  <si>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</si>
  <si>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</si>
  <si>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</si>
  <si>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</si>
  <si>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</si>
  <si>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</si>
  <si>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</si>
  <si>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</si>
  <si>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</si>
  <si>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</si>
  <si>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</si>
  <si>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</si>
  <si>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</si>
  <si>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</si>
  <si>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</si>
  <si>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</si>
  <si>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</si>
  <si>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</si>
  <si>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</si>
  <si>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</si>
  <si>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</si>
  <si>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</si>
  <si>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</si>
  <si>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</si>
  <si>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</si>
  <si>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</si>
  <si>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</si>
  <si>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</si>
  <si>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</si>
  <si>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</si>
  <si>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</si>
  <si>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</si>
  <si>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</si>
  <si>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</si>
  <si>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</si>
  <si>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</si>
  <si>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</si>
  <si>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</si>
  <si>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</si>
  <si>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</si>
  <si>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</si>
  <si>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</si>
  <si>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</si>
  <si>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</si>
  <si>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</si>
  <si>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</si>
  <si>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</si>
  <si>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</si>
  <si>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</si>
  <si>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</si>
  <si>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</si>
  <si>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</si>
  <si>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</si>
  <si>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</si>
  <si>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</si>
  <si>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</si>
  <si>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</si>
  <si>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</si>
  <si>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</si>
  <si>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</si>
  <si>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</si>
  <si>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</si>
  <si>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</si>
  <si>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</si>
  <si>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</si>
  <si>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</si>
  <si>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</si>
  <si>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</si>
  <si>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</si>
  <si>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</si>
  <si>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</si>
  <si>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</si>
  <si>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</si>
  <si>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</si>
  <si>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</si>
  <si>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</si>
  <si>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</si>
  <si>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</si>
  <si>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</si>
  <si>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</si>
  <si>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</si>
  <si>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</si>
  <si>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</si>
  <si>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</si>
  <si>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</si>
  <si>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</si>
  <si>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</si>
  <si>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</si>
  <si>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</si>
  <si>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</si>
  <si>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</si>
  <si>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</si>
  <si>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</si>
  <si>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</si>
  <si>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</si>
  <si>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</si>
  <si>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</si>
  <si>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</si>
  <si>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</si>
  <si>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</si>
  <si>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</si>
  <si>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</si>
  <si>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</si>
  <si>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</si>
  <si>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</si>
  <si>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</si>
  <si>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</si>
  <si>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</si>
  <si>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</si>
  <si>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</si>
  <si>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</si>
  <si>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</si>
  <si>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</si>
  <si>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</si>
  <si>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</si>
  <si>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</si>
  <si>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</si>
  <si>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</si>
  <si>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</si>
  <si>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</si>
  <si>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</si>
  <si>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</si>
  <si>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</si>
  <si>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</si>
  <si>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</si>
  <si>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</si>
  <si>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</si>
  <si>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</si>
  <si>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</si>
  <si>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</si>
  <si>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</si>
  <si>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</si>
  <si>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</si>
  <si>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</si>
  <si>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</si>
  <si>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</si>
  <si>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</si>
  <si>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</si>
  <si>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</si>
  <si>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</si>
  <si>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</si>
  <si>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</si>
  <si>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</si>
  <si>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</si>
  <si>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</si>
  <si>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</si>
  <si>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</si>
  <si>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</si>
  <si>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</si>
  <si>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</si>
  <si>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</si>
  <si>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</si>
  <si>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</si>
  <si>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</si>
  <si>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</si>
  <si>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</si>
  <si>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</si>
  <si>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</si>
  <si>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</si>
  <si>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</si>
  <si>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</si>
  <si>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</si>
  <si>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</si>
  <si>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</si>
  <si>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</si>
  <si>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</si>
  <si>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</si>
  <si>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</si>
  <si>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</si>
  <si>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</si>
  <si>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</si>
  <si>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</si>
  <si>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</si>
  <si>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</si>
  <si>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</si>
  <si>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</si>
  <si>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</si>
  <si>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</si>
  <si>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</si>
  <si>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</si>
  <si>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</si>
  <si>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</si>
  <si>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</si>
  <si>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</si>
  <si>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</si>
  <si>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</si>
  <si>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</si>
  <si>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</si>
  <si>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</si>
  <si>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</si>
  <si>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</si>
  <si>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</si>
  <si>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</si>
  <si>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</si>
  <si>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</si>
  <si>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</si>
  <si>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</si>
  <si>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</si>
  <si>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</si>
  <si>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</si>
  <si>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</si>
  <si>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</si>
  <si>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</si>
  <si>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</si>
  <si>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</si>
  <si>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</si>
  <si>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</si>
  <si>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</si>
  <si>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</si>
  <si>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</si>
  <si>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</si>
  <si>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</si>
  <si>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</si>
  <si>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</si>
  <si>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</si>
  <si>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</si>
  <si>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</si>
  <si>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</si>
  <si>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</si>
  <si>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</si>
  <si>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</si>
  <si>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</si>
  <si>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</si>
  <si>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</si>
  <si>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</si>
  <si>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</si>
  <si>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</si>
  <si>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</si>
  <si>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</si>
  <si>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</si>
  <si>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</si>
  <si>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</si>
  <si>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</si>
  <si>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</si>
  <si>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</si>
  <si>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</si>
  <si>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</si>
  <si>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</si>
  <si>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</si>
  <si>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</si>
  <si>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</si>
  <si>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</si>
  <si>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</si>
  <si>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</si>
  <si>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</si>
  <si>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</si>
  <si>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</si>
  <si>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</si>
  <si>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</si>
  <si>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</si>
  <si>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</si>
  <si>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</si>
  <si>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</si>
  <si>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</si>
  <si>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</si>
  <si>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</si>
  <si>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</si>
  <si>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</si>
  <si>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</si>
  <si>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</si>
  <si>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</si>
  <si>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</si>
  <si>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</si>
  <si>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</si>
  <si>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</si>
  <si>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</si>
  <si>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</si>
  <si>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</si>
  <si>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</si>
  <si>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</si>
  <si>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</si>
  <si>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</si>
  <si>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</si>
  <si>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</si>
  <si>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</si>
  <si>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</si>
  <si>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</si>
  <si>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</si>
  <si>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</si>
  <si>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</si>
  <si>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</si>
  <si>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</si>
  <si>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</si>
  <si>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</si>
  <si>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</si>
  <si>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</si>
  <si>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</si>
  <si>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</si>
  <si>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</si>
  <si>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</si>
  <si>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</si>
  <si>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</si>
  <si>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</si>
  <si>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</si>
  <si>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</si>
  <si>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</si>
  <si>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</si>
  <si>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</si>
  <si>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</si>
  <si>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</si>
  <si>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</si>
  <si>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</si>
  <si>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</si>
  <si>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</si>
  <si>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</si>
  <si>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</si>
  <si>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</si>
  <si>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</si>
  <si>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</si>
  <si>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</si>
  <si>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</si>
  <si>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</si>
  <si>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</si>
  <si>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</si>
  <si>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</si>
  <si>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</si>
  <si>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</si>
  <si>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</si>
  <si>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</si>
  <si>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</si>
  <si>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</si>
  <si>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</si>
  <si>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</si>
  <si>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</si>
  <si>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</si>
  <si>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</si>
  <si>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</si>
  <si>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</si>
  <si>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</si>
  <si>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</si>
  <si>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</si>
  <si>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</si>
  <si>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</si>
  <si>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</si>
  <si>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</si>
  <si>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</si>
  <si>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</si>
  <si>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</si>
  <si>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</si>
  <si>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</si>
  <si>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</si>
  <si>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</si>
  <si>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</si>
  <si>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</si>
  <si>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</si>
  <si>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</si>
  <si>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</si>
  <si>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</si>
  <si>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</si>
  <si>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</si>
  <si>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</si>
  <si>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</si>
  <si>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</si>
  <si>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</si>
  <si>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</si>
  <si>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</si>
  <si>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</si>
  <si>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</si>
  <si>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</si>
  <si>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</si>
  <si>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</si>
  <si>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</si>
  <si>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</si>
  <si>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</si>
  <si>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</si>
  <si>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</si>
  <si>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</si>
  <si>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</si>
  <si>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</si>
  <si>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</si>
  <si>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</si>
  <si>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</si>
  <si>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</si>
  <si>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</si>
  <si>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</si>
  <si>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</si>
  <si>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</si>
  <si>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</si>
  <si>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</si>
  <si>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</si>
  <si>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</si>
  <si>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</si>
  <si>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</si>
  <si>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</si>
  <si>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</si>
  <si>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</si>
  <si>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</si>
  <si>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</si>
  <si>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</si>
  <si>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</si>
  <si>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</si>
  <si>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</si>
  <si>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</si>
  <si>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</si>
  <si>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</si>
  <si>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</si>
  <si>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</si>
  <si>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</si>
  <si>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</si>
  <si>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</si>
  <si>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</si>
  <si>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</si>
  <si>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</si>
  <si>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</si>
  <si>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</si>
  <si>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</si>
  <si>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</si>
  <si>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</si>
  <si>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</si>
  <si>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</si>
  <si>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</si>
  <si>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</si>
  <si>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</si>
  <si>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</si>
  <si>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</si>
  <si>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</si>
  <si>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</si>
  <si>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</si>
  <si>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</si>
  <si>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</si>
  <si>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</si>
  <si>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</si>
  <si>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</si>
  <si>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</si>
  <si>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</si>
  <si>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</si>
  <si>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</si>
  <si>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</si>
  <si>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</si>
  <si>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</si>
  <si>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</si>
  <si>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</si>
  <si>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</si>
  <si>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</si>
  <si>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</si>
  <si>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</si>
  <si>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</si>
  <si>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</si>
  <si>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</si>
  <si>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</si>
  <si>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</si>
  <si>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</si>
  <si>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</si>
  <si>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</si>
  <si>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</si>
  <si>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</si>
  <si>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</si>
  <si>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</si>
  <si>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</si>
  <si>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</si>
  <si>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</si>
  <si>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</si>
  <si>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</si>
  <si>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</si>
  <si>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</si>
  <si>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</si>
  <si>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</si>
  <si>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</si>
  <si>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</si>
  <si>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</si>
  <si>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</si>
  <si>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</si>
  <si>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</si>
  <si>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</si>
  <si>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</si>
  <si>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</si>
  <si>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</si>
  <si>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</si>
  <si>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</si>
  <si>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</si>
  <si>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</si>
  <si>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</si>
  <si>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</si>
  <si>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</si>
  <si>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</si>
  <si>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</si>
  <si>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</si>
  <si>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</si>
  <si>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</si>
  <si>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</si>
  <si>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</si>
  <si>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</si>
  <si>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</si>
  <si>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</si>
  <si>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</si>
  <si>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</si>
  <si>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</si>
  <si>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</si>
  <si>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</si>
  <si>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</si>
  <si>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</si>
  <si>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</si>
  <si>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</si>
  <si>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</si>
  <si>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</si>
  <si>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</si>
  <si>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</si>
  <si>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</si>
  <si>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</si>
  <si>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</si>
  <si>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</si>
  <si>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</si>
  <si>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</si>
  <si>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</si>
  <si>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</si>
  <si>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</si>
  <si>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</si>
  <si>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</si>
  <si>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</si>
  <si>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</si>
  <si>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</si>
  <si>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</si>
  <si>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</si>
  <si>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</si>
  <si>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</si>
  <si>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</si>
  <si>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</si>
  <si>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</si>
  <si>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</si>
  <si>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</si>
  <si>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</si>
  <si>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</si>
  <si>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</si>
  <si>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</si>
  <si>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</si>
  <si>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</si>
  <si>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</si>
  <si>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</si>
  <si>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</si>
  <si>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</si>
  <si>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</si>
  <si>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</si>
  <si>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</si>
  <si>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</si>
  <si>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</si>
  <si>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</si>
  <si>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</si>
  <si>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</si>
  <si>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</si>
  <si>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</si>
  <si>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</si>
  <si>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</si>
  <si>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</si>
  <si>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</si>
  <si>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</si>
  <si>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</si>
  <si>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</si>
  <si>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</si>
  <si>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</si>
  <si>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</si>
  <si>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</si>
  <si>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</si>
  <si>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</si>
  <si>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</si>
  <si>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</si>
  <si>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</si>
  <si>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</si>
  <si>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</si>
  <si>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</si>
  <si>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</si>
  <si>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</si>
  <si>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</si>
  <si>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</si>
  <si>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</si>
  <si>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</si>
  <si>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</si>
  <si>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</si>
  <si>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</si>
  <si>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</si>
  <si>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</si>
  <si>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</si>
  <si>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</si>
  <si>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</si>
  <si>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</si>
  <si>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</si>
  <si>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</si>
  <si>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</si>
  <si>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</si>
  <si>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</si>
  <si>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</si>
  <si>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</si>
  <si>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</si>
  <si>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</si>
  <si>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</si>
  <si>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</si>
  <si>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</si>
  <si>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</si>
  <si>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</si>
  <si>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</si>
  <si>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</si>
  <si>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</si>
  <si>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</si>
  <si>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</si>
  <si>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</si>
  <si>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</si>
  <si>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</si>
  <si>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</si>
  <si>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</si>
  <si>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</si>
  <si>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</si>
  <si>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</si>
  <si>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</si>
  <si>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</si>
  <si>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</si>
  <si>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</si>
  <si>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</si>
  <si>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</si>
  <si>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</si>
  <si>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</si>
  <si>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</si>
  <si>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</si>
  <si>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</si>
  <si>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</si>
  <si>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</si>
  <si>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</si>
  <si>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</si>
  <si>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</si>
  <si>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</si>
  <si>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</si>
  <si>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</si>
  <si>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</si>
  <si>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</si>
  <si>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</si>
  <si>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</si>
  <si>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</si>
  <si>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</si>
  <si>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</si>
  <si>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</si>
  <si>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</si>
  <si>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</si>
  <si>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</si>
  <si>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</si>
  <si>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</si>
  <si>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</si>
  <si>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</si>
  <si>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</si>
  <si>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</si>
  <si>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</si>
  <si>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</si>
  <si>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</si>
  <si>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</si>
  <si>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</si>
  <si>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</si>
  <si>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</si>
  <si>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</si>
  <si>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</si>
  <si>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</si>
  <si>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</si>
  <si>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</si>
  <si>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</si>
  <si>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</si>
  <si>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</si>
  <si>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</si>
  <si>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</si>
  <si>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</si>
  <si>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</si>
  <si>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</si>
  <si>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</si>
  <si>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</si>
  <si>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</si>
  <si>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</si>
  <si>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</si>
  <si>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</si>
  <si>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</si>
  <si>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</si>
  <si>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</si>
  <si>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</si>
  <si>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</si>
  <si>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</si>
  <si>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</si>
  <si>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</si>
  <si>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</si>
  <si>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</si>
  <si>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</si>
  <si>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</si>
  <si>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</si>
  <si>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</si>
  <si>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</si>
  <si>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</si>
  <si>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</si>
  <si>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</si>
  <si>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</si>
  <si>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</si>
  <si>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</si>
  <si>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</si>
  <si>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</si>
  <si>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</si>
  <si>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</si>
  <si>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</si>
  <si>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</si>
  <si>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</si>
  <si>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</si>
  <si>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</si>
  <si>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</si>
  <si>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</si>
  <si>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</si>
  <si>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</si>
  <si>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</si>
  <si>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</si>
  <si>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</si>
  <si>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</si>
  <si>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</si>
  <si>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</si>
  <si>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</si>
  <si>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</si>
  <si>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</si>
  <si>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</si>
  <si>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</si>
  <si>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</si>
  <si>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</si>
  <si>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</si>
  <si>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</si>
  <si>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</si>
  <si>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</si>
  <si>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</si>
  <si>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</si>
  <si>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</si>
  <si>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</si>
  <si>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</si>
  <si>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</si>
  <si>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</si>
  <si>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</si>
  <si>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</si>
  <si>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</si>
  <si>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</si>
  <si>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</si>
  <si>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</si>
  <si>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</si>
  <si>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</si>
  <si>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</si>
  <si>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</si>
  <si>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</si>
  <si>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</si>
  <si>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</si>
  <si>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</si>
  <si>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</si>
  <si>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</si>
  <si>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</si>
  <si>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</si>
  <si>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</si>
  <si>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</si>
  <si>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</si>
  <si>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</si>
  <si>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</si>
  <si>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</si>
  <si>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</si>
  <si>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</si>
  <si>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</si>
  <si>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</si>
  <si>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</si>
  <si>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</si>
  <si>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</si>
  <si>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</si>
  <si>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</si>
  <si>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</si>
  <si>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</si>
  <si>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</si>
  <si>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</si>
  <si>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</si>
  <si>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</si>
  <si>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</si>
  <si>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</si>
  <si>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</si>
  <si>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</si>
  <si>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</si>
  <si>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</si>
  <si>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</si>
  <si>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</si>
  <si>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</si>
  <si>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</si>
  <si>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</si>
  <si>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</si>
  <si>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</si>
  <si>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</si>
  <si>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</si>
  <si>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</si>
  <si>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</si>
  <si>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</si>
  <si>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</si>
  <si>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</si>
  <si>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</si>
  <si>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</si>
  <si>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</si>
  <si>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</si>
  <si>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</si>
  <si>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</si>
  <si>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</si>
  <si>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</si>
  <si>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</si>
  <si>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</si>
  <si>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</si>
  <si>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</si>
  <si>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</si>
  <si>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</si>
  <si>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</si>
  <si>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</si>
  <si>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</si>
  <si>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</si>
  <si>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</si>
  <si>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</si>
  <si>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</si>
  <si>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</si>
  <si>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</si>
  <si>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</si>
  <si>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</si>
  <si>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</si>
  <si>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</si>
  <si>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</si>
  <si>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</si>
  <si>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</si>
  <si>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</si>
  <si>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</si>
  <si>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</si>
  <si>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</si>
  <si>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</si>
  <si>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</si>
  <si>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</si>
  <si>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</si>
  <si>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</si>
  <si>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</si>
  <si>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</si>
  <si>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</si>
  <si>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</si>
  <si>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</si>
  <si>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</si>
  <si>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</si>
  <si>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</si>
  <si>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</si>
  <si>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</si>
  <si>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</si>
  <si>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</si>
  <si>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</si>
  <si>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</si>
  <si>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</si>
  <si>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</si>
  <si>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</si>
  <si>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</si>
  <si>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</si>
  <si>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</si>
  <si>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</si>
  <si>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</si>
  <si>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</si>
  <si>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</si>
  <si>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</si>
  <si>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</si>
  <si>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</si>
  <si>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</si>
  <si>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</si>
  <si>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</si>
  <si>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</si>
  <si>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</si>
  <si>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</si>
  <si>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</si>
  <si>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</si>
  <si>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</si>
  <si>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</si>
  <si>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</si>
  <si>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</si>
  <si>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</si>
  <si>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</si>
  <si>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</si>
  <si>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</si>
  <si>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</si>
  <si>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</si>
  <si>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</si>
  <si>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</si>
  <si>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</si>
  <si>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</si>
  <si>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</si>
  <si>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</si>
  <si>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</si>
  <si>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</si>
  <si>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</si>
  <si>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</si>
  <si>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</si>
  <si>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</si>
  <si>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</si>
  <si>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</si>
  <si>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</si>
  <si>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</si>
  <si>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</si>
  <si>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</si>
  <si>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</si>
  <si>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</si>
  <si>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</si>
  <si>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</si>
  <si>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</si>
  <si>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</si>
  <si>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</si>
  <si>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</si>
  <si>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</si>
  <si>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</si>
  <si>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</si>
  <si>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</si>
  <si>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</si>
  <si>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</si>
  <si>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</si>
  <si>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</si>
  <si>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</si>
  <si>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</si>
  <si>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</si>
  <si>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</si>
  <si>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</si>
  <si>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</si>
  <si>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</si>
  <si>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</si>
  <si>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</si>
  <si>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</si>
  <si>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</si>
  <si>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</si>
  <si>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</si>
  <si>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</si>
  <si>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</si>
  <si>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</si>
  <si>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</si>
  <si>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</si>
  <si>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</si>
  <si>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</si>
  <si>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</si>
  <si>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</si>
  <si>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</si>
  <si>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</si>
  <si>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</si>
  <si>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</si>
  <si>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</si>
  <si>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</si>
  <si>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</si>
  <si>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</si>
  <si>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</si>
  <si>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</si>
  <si>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</si>
  <si>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</si>
  <si>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</si>
  <si>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</si>
  <si>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</si>
  <si>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</si>
  <si>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</si>
  <si>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</si>
  <si>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</si>
  <si>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</si>
  <si>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</si>
  <si>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</si>
  <si>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</si>
  <si>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</si>
  <si>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</si>
  <si>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</si>
  <si>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</si>
  <si>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</si>
  <si>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</si>
  <si>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</si>
  <si>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</si>
  <si>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</si>
  <si>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</si>
  <si>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</si>
  <si>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</si>
  <si>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</si>
  <si>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</si>
  <si>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</si>
  <si>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</si>
  <si>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</si>
  <si>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</si>
  <si>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</si>
  <si>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</si>
  <si>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</si>
  <si>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</si>
  <si>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</si>
  <si>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</si>
  <si>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</si>
  <si>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</si>
  <si>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</si>
  <si>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</si>
  <si>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</si>
  <si>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</si>
  <si>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</si>
  <si>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</si>
  <si>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</si>
  <si>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</si>
  <si>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</si>
  <si>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</si>
  <si>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</si>
  <si>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</si>
  <si>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</si>
  <si>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</si>
  <si>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</si>
  <si>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</si>
  <si>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</si>
  <si>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</si>
  <si>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</si>
  <si>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</si>
  <si>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</si>
  <si>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</si>
  <si>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</si>
  <si>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</si>
  <si>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</si>
  <si>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</si>
  <si>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</si>
  <si>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</si>
  <si>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</si>
  <si>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</si>
  <si>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</si>
  <si>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</si>
  <si>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</si>
  <si>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</si>
  <si>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</si>
  <si>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</si>
  <si>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</si>
  <si>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</si>
  <si>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</si>
  <si>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</si>
  <si>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</si>
  <si>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</si>
  <si>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</si>
  <si>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</si>
  <si>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</si>
  <si>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</si>
  <si>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</si>
  <si>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</si>
  <si>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</si>
  <si>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</si>
  <si>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</si>
  <si>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</si>
  <si>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</si>
  <si>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</si>
  <si>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</si>
  <si>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</si>
  <si>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</si>
  <si>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</si>
  <si>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</si>
  <si>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</si>
  <si>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</si>
  <si>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</si>
  <si>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</si>
  <si>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</si>
  <si>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</si>
  <si>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</si>
  <si>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</si>
  <si>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</si>
  <si>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</si>
  <si>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</si>
  <si>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</si>
  <si>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</si>
  <si>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</si>
  <si>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</si>
  <si>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</si>
  <si>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</si>
  <si>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</si>
  <si>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</si>
  <si>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</si>
  <si>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</si>
  <si>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</si>
  <si>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</si>
  <si>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</si>
  <si>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</si>
  <si>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</si>
  <si>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</si>
  <si>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</si>
  <si>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</si>
  <si>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</si>
  <si>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</si>
  <si>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</si>
  <si>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</si>
  <si>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</si>
  <si>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</si>
  <si>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</si>
  <si>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</si>
  <si>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</si>
  <si>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</si>
  <si>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</si>
  <si>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</si>
  <si>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</si>
  <si>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</si>
  <si>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</si>
  <si>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</si>
  <si>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</si>
  <si>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</si>
  <si>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</si>
  <si>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</si>
  <si>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</si>
  <si>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</si>
  <si>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</si>
  <si>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</si>
  <si>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</si>
  <si>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</si>
  <si>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</si>
  <si>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</si>
  <si>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</si>
  <si>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</si>
  <si>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</si>
  <si>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</si>
  <si>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</si>
  <si>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</si>
  <si>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</si>
  <si>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</si>
  <si>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</si>
  <si>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</si>
  <si>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</si>
  <si>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</si>
  <si>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</si>
  <si>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</si>
  <si>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</si>
  <si>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</si>
  <si>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</si>
  <si>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</si>
  <si>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</si>
  <si>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</si>
  <si>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</si>
  <si>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</si>
  <si>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</si>
  <si>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</si>
  <si>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</si>
  <si>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</si>
  <si>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</si>
  <si>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</si>
  <si>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</si>
  <si>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</si>
  <si>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</si>
  <si>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</si>
  <si>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</si>
  <si>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</si>
  <si>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</si>
  <si>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</si>
  <si>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</si>
  <si>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</si>
  <si>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</si>
  <si>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</si>
  <si>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</si>
  <si>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</si>
  <si>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</si>
  <si>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</si>
  <si>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</si>
  <si>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</si>
  <si>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</si>
  <si>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</si>
  <si>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</si>
  <si>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</si>
  <si>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</si>
  <si>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</si>
  <si>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</si>
  <si>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</si>
  <si>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</si>
  <si>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</si>
  <si>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</si>
  <si>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</si>
  <si>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</si>
  <si>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</si>
  <si>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</si>
  <si>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</si>
  <si>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</si>
  <si>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</si>
  <si>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</si>
  <si>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</si>
  <si>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</si>
  <si>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</si>
  <si>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</si>
  <si>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</si>
  <si>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</si>
  <si>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</si>
  <si>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</si>
  <si>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</si>
  <si>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</si>
  <si>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</si>
  <si>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</si>
  <si>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</si>
  <si>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</si>
  <si>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</si>
  <si>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</si>
  <si>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</si>
  <si>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</si>
  <si>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</si>
  <si>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</si>
  <si>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</si>
  <si>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</si>
  <si>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</si>
  <si>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</si>
  <si>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</si>
  <si>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</si>
  <si>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</si>
  <si>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</si>
  <si>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</si>
  <si>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</si>
  <si>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</si>
  <si>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</si>
  <si>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</si>
  <si>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</si>
  <si>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</si>
  <si>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</si>
  <si>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</si>
  <si>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</si>
  <si>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</si>
  <si>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</si>
  <si>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</si>
  <si>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</si>
  <si>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</si>
  <si>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</si>
  <si>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</si>
  <si>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</si>
  <si>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</si>
  <si>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</si>
  <si>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</si>
  <si>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</si>
  <si>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</si>
  <si>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</si>
  <si>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</si>
  <si>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</si>
  <si>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</si>
  <si>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</si>
  <si>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</si>
  <si>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</si>
  <si>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</si>
  <si>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</si>
  <si>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</si>
  <si>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</si>
  <si>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</si>
  <si>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</si>
  <si>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</si>
  <si>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</si>
  <si>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</si>
  <si>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</si>
  <si>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</si>
  <si>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</si>
  <si>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</si>
  <si>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</si>
  <si>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</si>
  <si>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</si>
  <si>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</si>
  <si>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</si>
  <si>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</si>
  <si>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</si>
  <si>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</si>
  <si>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</si>
  <si>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</si>
  <si>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</si>
  <si>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</si>
  <si>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</si>
  <si>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</si>
  <si>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</si>
  <si>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</si>
  <si>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</si>
  <si>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</si>
  <si>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</si>
  <si>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</si>
  <si>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</si>
  <si>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</si>
  <si>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</si>
  <si>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</si>
  <si>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</si>
  <si>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</si>
  <si>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</si>
  <si>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</si>
  <si>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</si>
  <si>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</si>
  <si>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</si>
  <si>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</si>
  <si>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</si>
  <si>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</si>
  <si>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</si>
  <si>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</si>
  <si>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</si>
  <si>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</si>
  <si>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</si>
  <si>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</si>
  <si>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</si>
  <si>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</si>
  <si>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</si>
  <si>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</si>
  <si>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</si>
  <si>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</si>
  <si>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</si>
  <si>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</si>
  <si>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</si>
  <si>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</si>
  <si>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</si>
  <si>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</si>
  <si>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</si>
  <si>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</si>
  <si>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</si>
  <si>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</si>
  <si>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</si>
  <si>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</si>
  <si>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</si>
  <si>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</si>
  <si>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</si>
  <si>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</si>
  <si>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</si>
  <si>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</si>
  <si>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</si>
  <si>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</si>
  <si>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</si>
  <si>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</si>
  <si>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</si>
  <si>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</si>
  <si>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</si>
  <si>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</si>
  <si>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</si>
  <si>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</si>
  <si>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</si>
  <si>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</si>
  <si>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</si>
  <si>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</si>
  <si>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</si>
  <si>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</si>
  <si>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</si>
  <si>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</si>
  <si>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</si>
  <si>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</si>
  <si>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</si>
  <si>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</si>
  <si>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</si>
  <si>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</si>
  <si>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</si>
  <si>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</si>
  <si>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</si>
  <si>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</si>
  <si>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</si>
  <si>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</si>
  <si>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</si>
  <si>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</si>
  <si>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</si>
  <si>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</si>
  <si>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</si>
  <si>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</si>
  <si>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</si>
  <si>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</si>
  <si>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</si>
  <si>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</si>
  <si>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</si>
  <si>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</si>
  <si>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</si>
  <si>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</si>
  <si>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</si>
  <si>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</si>
  <si>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</si>
  <si>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</si>
  <si>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</si>
  <si>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</si>
  <si>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</si>
  <si>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</si>
  <si>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</si>
  <si>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</si>
  <si>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</si>
  <si>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</si>
  <si>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</si>
  <si>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</si>
  <si>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</si>
  <si>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</si>
  <si>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</si>
  <si>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</si>
  <si>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</si>
  <si>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</si>
  <si>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</si>
  <si>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</si>
  <si>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</si>
  <si>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</si>
  <si>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</si>
  <si>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</si>
  <si>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</si>
  <si>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</si>
  <si>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</si>
  <si>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</si>
  <si>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</si>
  <si>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</si>
  <si>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</si>
  <si>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</si>
  <si>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</si>
  <si>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</si>
  <si>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</si>
  <si>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</si>
  <si>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</si>
  <si>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</si>
  <si>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</si>
  <si>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</si>
  <si>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</si>
  <si>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</si>
  <si>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</si>
  <si>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</si>
  <si>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</si>
  <si>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</si>
  <si>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</si>
  <si>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</si>
  <si>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</si>
  <si>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</si>
  <si>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</si>
  <si>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</si>
  <si>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</si>
  <si>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</si>
  <si>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</si>
  <si>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</si>
  <si>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</si>
  <si>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</si>
  <si>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</si>
  <si>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</si>
  <si>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</si>
  <si>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</si>
  <si>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</si>
  <si>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</si>
  <si>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</si>
  <si>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</si>
  <si>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</si>
  <si>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</si>
  <si>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</si>
  <si>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</si>
  <si>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</si>
  <si>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</si>
  <si>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</si>
  <si>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</si>
  <si>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</si>
  <si>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</si>
  <si>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</si>
  <si>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</si>
  <si>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</si>
  <si>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</si>
  <si>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</si>
  <si>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</si>
  <si>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</si>
  <si>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</si>
  <si>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</si>
  <si>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</si>
  <si>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</si>
  <si>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</si>
  <si>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</si>
  <si>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</si>
  <si>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</si>
  <si>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</si>
  <si>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</si>
  <si>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</si>
  <si>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</si>
  <si>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</si>
  <si>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</si>
  <si>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</si>
  <si>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</si>
  <si>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</si>
  <si>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</si>
  <si>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</si>
  <si>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</si>
  <si>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</si>
  <si>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</si>
  <si>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</si>
  <si>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</si>
  <si>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</si>
  <si>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</si>
  <si>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</si>
  <si>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</si>
  <si>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</si>
  <si>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</si>
  <si>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</si>
  <si>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</si>
  <si>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</si>
  <si>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</si>
  <si>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</si>
  <si>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</si>
  <si>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</si>
  <si>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</si>
  <si>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</si>
  <si>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</si>
  <si>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</si>
  <si>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</si>
  <si>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</si>
  <si>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</si>
  <si>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</si>
  <si>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</si>
  <si>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</si>
  <si>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</si>
  <si>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</si>
  <si>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</si>
  <si>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</si>
  <si>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</si>
  <si>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</si>
  <si>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</si>
  <si>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</si>
  <si>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</si>
  <si>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</si>
  <si>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</si>
  <si>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</si>
  <si>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</si>
  <si>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</si>
  <si>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</si>
  <si>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</si>
  <si>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</si>
  <si>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</si>
  <si>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</si>
  <si>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</si>
  <si>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</si>
  <si>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</si>
  <si>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</si>
  <si>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</si>
  <si>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</si>
  <si>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</si>
  <si>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</si>
  <si>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</si>
  <si>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</si>
  <si>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</si>
  <si>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</si>
  <si>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</si>
  <si>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</si>
  <si>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</si>
  <si>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</si>
  <si>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</si>
  <si>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</si>
  <si>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</si>
  <si>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</si>
  <si>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</si>
  <si>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</si>
  <si>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</si>
  <si>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</si>
  <si>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</si>
  <si>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</si>
  <si>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</si>
  <si>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</si>
  <si>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</si>
  <si>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</si>
  <si>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</si>
  <si>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</si>
  <si>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</si>
  <si>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</si>
  <si>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</si>
  <si>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</si>
  <si>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</si>
  <si>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</si>
  <si>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</si>
  <si>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</si>
  <si>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</si>
  <si>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</si>
  <si>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</si>
  <si>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</si>
  <si>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</si>
  <si>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</si>
  <si>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</si>
  <si>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</si>
  <si>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</si>
  <si>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</si>
  <si>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</si>
  <si>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</si>
  <si>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</si>
  <si>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</si>
  <si>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</si>
  <si>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</si>
  <si>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</si>
  <si>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</si>
  <si>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</si>
  <si>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</si>
  <si>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</si>
  <si>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</si>
  <si>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</si>
  <si>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</si>
  <si>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</si>
  <si>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</si>
  <si>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</si>
  <si>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</si>
  <si>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</si>
  <si>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</si>
  <si>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</si>
  <si>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</si>
  <si>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</si>
  <si>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</si>
  <si>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</si>
  <si>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</si>
  <si>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</si>
  <si>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</si>
  <si>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</si>
  <si>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</si>
  <si>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</si>
  <si>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</si>
  <si>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</si>
  <si>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</si>
  <si>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</si>
  <si>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</si>
  <si>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</si>
  <si>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</si>
  <si>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</si>
  <si>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</si>
  <si>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</si>
  <si>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</si>
  <si>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</si>
  <si>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</si>
  <si>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</si>
  <si>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</si>
  <si>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</si>
  <si>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</si>
  <si>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</si>
  <si>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</si>
  <si>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</si>
  <si>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</si>
  <si>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</si>
  <si>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</si>
  <si>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</si>
  <si>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</si>
  <si>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</si>
  <si>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</si>
  <si>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</si>
  <si>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</si>
  <si>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</si>
  <si>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</si>
  <si>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</si>
  <si>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</si>
  <si>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</si>
  <si>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</si>
  <si>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</si>
  <si>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</si>
  <si>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</si>
  <si>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</si>
  <si>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</si>
  <si>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</si>
  <si>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</si>
  <si>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</si>
  <si>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</si>
  <si>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</si>
  <si>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</si>
  <si>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</si>
  <si>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</si>
  <si>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</si>
  <si>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</si>
  <si>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</si>
  <si>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</si>
  <si>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</si>
  <si>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</si>
  <si>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</si>
  <si>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</si>
  <si>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</si>
  <si>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</si>
  <si>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</si>
  <si>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</si>
  <si>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</si>
  <si>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</si>
  <si>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</si>
  <si>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</si>
  <si>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</si>
  <si>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</si>
  <si>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</si>
  <si>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</si>
  <si>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</si>
  <si>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</si>
  <si>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</si>
  <si>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</si>
  <si>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</si>
  <si>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</si>
  <si>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</si>
  <si>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</si>
  <si>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</si>
  <si>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</si>
  <si>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</si>
  <si>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</si>
  <si>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</si>
  <si>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</si>
  <si>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</si>
  <si>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</si>
  <si>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</si>
  <si>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</si>
  <si>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</si>
  <si>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</si>
  <si>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</si>
  <si>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</si>
  <si>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</si>
  <si>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</si>
  <si>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</si>
  <si>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</si>
  <si>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</si>
  <si>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</si>
  <si>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</si>
  <si>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</si>
  <si>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</si>
  <si>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</si>
  <si>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</si>
  <si>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</si>
  <si>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</si>
  <si>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</si>
  <si>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</si>
  <si>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</si>
  <si>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</si>
  <si>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</si>
  <si>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</si>
  <si>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</si>
  <si>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</si>
  <si>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</si>
  <si>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</si>
  <si>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</si>
  <si>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</si>
  <si>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</si>
  <si>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</si>
  <si>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</si>
  <si>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</si>
  <si>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</si>
  <si>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</si>
  <si>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</si>
  <si>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</si>
  <si>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</si>
  <si>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</si>
  <si>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</si>
  <si>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</si>
  <si>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</si>
  <si>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</si>
  <si>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</si>
  <si>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</si>
  <si>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</si>
  <si>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</si>
  <si>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</si>
  <si>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</si>
  <si>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</si>
  <si>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</si>
  <si>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</si>
  <si>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</si>
  <si>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</si>
  <si>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</si>
  <si>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</si>
  <si>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</si>
  <si>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</si>
  <si>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</si>
  <si>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</si>
  <si>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</si>
  <si>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</si>
  <si>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</si>
  <si>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</si>
  <si>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</si>
  <si>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</si>
  <si>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</si>
  <si>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</si>
  <si>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</si>
  <si>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</si>
  <si>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</si>
  <si>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</si>
  <si>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</si>
  <si>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</si>
  <si>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</si>
  <si>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</si>
  <si>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</si>
  <si>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</si>
  <si>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</si>
  <si>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</si>
  <si>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</si>
  <si>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</si>
  <si>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</si>
  <si>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</si>
  <si>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</si>
  <si>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</si>
  <si>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</si>
  <si>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</si>
  <si>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</si>
  <si>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</si>
  <si>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</si>
  <si>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</si>
  <si>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</si>
  <si>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</si>
  <si>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</si>
  <si>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</si>
  <si>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</si>
  <si>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</si>
  <si>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</si>
  <si>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</si>
  <si>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</si>
  <si>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</si>
  <si>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</si>
  <si>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</si>
  <si>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</si>
  <si>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</si>
  <si>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</si>
  <si>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</si>
  <si>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</si>
  <si>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</si>
  <si>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</si>
  <si>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</si>
  <si>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</si>
  <si>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</si>
  <si>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</si>
  <si>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</si>
  <si>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</si>
  <si>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</si>
  <si>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</si>
  <si>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</si>
  <si>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</si>
  <si>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</si>
  <si>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</si>
  <si>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</si>
  <si>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</si>
  <si>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</si>
  <si>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</si>
  <si>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</si>
  <si>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</si>
  <si>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</si>
  <si>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</si>
  <si>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</si>
  <si>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</si>
  <si>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</si>
  <si>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</si>
  <si>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</si>
  <si>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</si>
  <si>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</si>
  <si>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</si>
  <si>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</si>
  <si>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</si>
  <si>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</si>
  <si>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</si>
  <si>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</si>
  <si>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</si>
  <si>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</si>
  <si>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</si>
  <si>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</si>
  <si>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</si>
  <si>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</si>
  <si>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</si>
  <si>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</si>
  <si>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</si>
  <si>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</si>
  <si>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</si>
  <si>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</si>
  <si>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</si>
  <si>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</si>
  <si>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</si>
  <si>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</si>
  <si>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</si>
  <si>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</si>
  <si>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</si>
  <si>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</si>
  <si>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</si>
  <si>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</si>
  <si>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</si>
  <si>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</si>
  <si>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</si>
  <si>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</si>
  <si>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</si>
  <si>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</si>
  <si>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</si>
  <si>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</si>
  <si>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</si>
  <si>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</si>
  <si>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</si>
  <si>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</si>
  <si>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</si>
  <si>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</si>
  <si>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</si>
  <si>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</si>
  <si>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</si>
  <si>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</si>
  <si>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</si>
  <si>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</si>
  <si>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</si>
  <si>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</si>
  <si>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</si>
  <si>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</si>
  <si>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</si>
  <si>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</si>
  <si>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</si>
  <si>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</si>
  <si>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</si>
  <si>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</si>
  <si>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</si>
  <si>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</si>
  <si>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</si>
  <si>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</si>
  <si>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</si>
  <si>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</si>
  <si>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</si>
  <si>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</si>
  <si>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</si>
  <si>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</si>
  <si>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</si>
  <si>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</si>
  <si>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</si>
  <si>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</si>
  <si>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</si>
  <si>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</si>
  <si>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</si>
  <si>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</si>
  <si>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</si>
  <si>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</si>
  <si>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</si>
  <si>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</si>
  <si>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</si>
  <si>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</si>
  <si>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</si>
  <si>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</si>
  <si>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</si>
  <si>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</si>
  <si>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</si>
  <si>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</si>
  <si>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</si>
  <si>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</si>
  <si>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</si>
  <si>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</si>
  <si>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</si>
  <si>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</si>
  <si>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</si>
  <si>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</si>
  <si>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</si>
  <si>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</si>
  <si>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</si>
  <si>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</si>
  <si>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</si>
  <si>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</si>
  <si>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</si>
  <si>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</si>
  <si>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</si>
  <si>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</si>
  <si>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</si>
  <si>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</si>
  <si>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</si>
  <si>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</si>
  <si>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</si>
  <si>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</si>
  <si>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</si>
  <si>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</si>
  <si>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</si>
  <si>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</si>
  <si>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</si>
  <si>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</si>
  <si>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</si>
  <si>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</si>
  <si>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</si>
  <si>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</si>
  <si>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</si>
  <si>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</si>
  <si>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</si>
  <si>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</si>
  <si>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</si>
  <si>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</si>
  <si>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</si>
  <si>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</si>
  <si>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</si>
  <si>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</si>
  <si>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</si>
  <si>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</si>
  <si>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</si>
  <si>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</si>
  <si>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</si>
  <si>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</si>
  <si>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</si>
  <si>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</si>
  <si>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</si>
  <si>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</si>
  <si>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</si>
  <si>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</si>
  <si>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</si>
  <si>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</si>
  <si>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</si>
  <si>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</si>
  <si>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</si>
  <si>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</si>
  <si>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</si>
  <si>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</si>
  <si>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</si>
  <si>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</si>
  <si>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</si>
  <si>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</si>
  <si>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</si>
  <si>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</si>
  <si>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</si>
  <si>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</si>
  <si>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</si>
  <si>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</si>
  <si>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</si>
  <si>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</si>
  <si>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</si>
  <si>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</si>
  <si>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</si>
  <si>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</si>
  <si>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</si>
  <si>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</si>
  <si>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</si>
  <si>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</si>
  <si>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</si>
  <si>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</si>
  <si>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</si>
  <si>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</si>
  <si>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</si>
  <si>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</si>
  <si>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</si>
  <si>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</si>
  <si>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</si>
  <si>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</si>
  <si>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</si>
  <si>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</si>
  <si>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</si>
  <si>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</si>
  <si>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</si>
  <si>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</si>
  <si>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</si>
  <si>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</si>
  <si>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</si>
  <si>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</si>
  <si>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</si>
  <si>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</si>
  <si>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</si>
  <si>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</si>
  <si>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</si>
  <si>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</si>
  <si>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</si>
  <si>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</si>
  <si>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</si>
  <si>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</si>
  <si>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</si>
  <si>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</si>
  <si>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</si>
  <si>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</si>
  <si>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</si>
  <si>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</si>
  <si>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</si>
  <si>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</si>
  <si>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</si>
  <si>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</si>
  <si>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</si>
  <si>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</si>
  <si>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</si>
  <si>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</si>
  <si>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</si>
  <si>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</si>
  <si>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</si>
  <si>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</si>
  <si>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</si>
  <si>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</si>
  <si>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</si>
  <si>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</si>
  <si>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</si>
  <si>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</si>
  <si>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</si>
  <si>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</si>
  <si>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</si>
  <si>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</si>
  <si>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</si>
  <si>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</si>
  <si>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</si>
  <si>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</si>
  <si>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</si>
  <si>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</si>
  <si>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</si>
  <si>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</si>
  <si>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</si>
  <si>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</si>
  <si>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</si>
  <si>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</si>
  <si>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</si>
  <si>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</si>
  <si>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</si>
  <si>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</si>
  <si>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</si>
  <si>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</si>
  <si>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</si>
  <si>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</si>
  <si>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</si>
  <si>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</si>
  <si>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</si>
  <si>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</si>
  <si>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</si>
  <si>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</si>
  <si>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</si>
  <si>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</si>
  <si>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</si>
  <si>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</si>
  <si>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</si>
  <si>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</si>
  <si>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</si>
  <si>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</si>
  <si>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</si>
  <si>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</si>
  <si>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</si>
  <si>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</si>
  <si>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</si>
  <si>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</si>
  <si>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</si>
  <si>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</si>
  <si>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</si>
  <si>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</si>
  <si>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</si>
  <si>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</si>
  <si>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</si>
  <si>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</si>
  <si>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</si>
  <si>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</si>
  <si>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</si>
  <si>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</si>
  <si>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</si>
  <si>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</si>
  <si>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</si>
  <si>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</si>
  <si>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</si>
  <si>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</si>
  <si>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</si>
  <si>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</si>
  <si>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</si>
  <si>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</si>
  <si>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</si>
  <si>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</si>
  <si>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</si>
  <si>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</si>
  <si>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</si>
  <si>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</si>
  <si>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</si>
  <si>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</si>
  <si>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</si>
  <si>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</si>
  <si>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</si>
  <si>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</si>
  <si>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</si>
  <si>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</si>
  <si>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</si>
  <si>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</si>
  <si>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</si>
  <si>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</si>
  <si>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</si>
  <si>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</si>
  <si>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</si>
  <si>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</si>
  <si>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</si>
  <si>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</si>
  <si>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</si>
  <si>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</si>
  <si>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</si>
  <si>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</si>
  <si>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</si>
  <si>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</si>
  <si>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</si>
  <si>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</si>
  <si>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</si>
  <si>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</si>
  <si>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</si>
  <si>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</si>
  <si>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</si>
  <si>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</si>
  <si>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</si>
  <si>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</si>
  <si>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</si>
  <si>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</si>
  <si>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</si>
  <si>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</si>
  <si>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</si>
  <si>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</si>
  <si>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</si>
  <si>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</si>
  <si>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</si>
  <si>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</si>
  <si>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</si>
  <si>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</si>
  <si>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</si>
  <si>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</si>
  <si>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</si>
  <si>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</si>
  <si>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</si>
  <si>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</si>
  <si>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</si>
  <si>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</si>
  <si>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</si>
  <si>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</si>
  <si>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</si>
  <si>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</si>
  <si>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</si>
  <si>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</si>
  <si>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</si>
  <si>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</si>
  <si>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</si>
  <si>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</si>
  <si>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</si>
  <si>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</si>
  <si>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</si>
  <si>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</si>
  <si>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</si>
  <si>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</si>
  <si>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</si>
  <si>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</si>
  <si>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</si>
  <si>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</si>
  <si>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</si>
  <si>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</si>
  <si>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</si>
  <si>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</si>
  <si>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</si>
  <si>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</si>
  <si>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</si>
  <si>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</si>
  <si>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</si>
  <si>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</si>
  <si>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</si>
  <si>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</si>
  <si>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</si>
  <si>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</si>
  <si>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</si>
  <si>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</si>
  <si>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</si>
  <si>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</si>
  <si>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</si>
  <si>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</si>
  <si>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</si>
  <si>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</si>
  <si>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</si>
  <si>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</si>
  <si>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</si>
  <si>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</si>
  <si>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</si>
  <si>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</si>
  <si>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</si>
  <si>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</si>
  <si>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</si>
  <si>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</si>
  <si>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</si>
  <si>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</si>
  <si>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</si>
  <si>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</si>
  <si>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</si>
  <si>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</si>
  <si>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</si>
  <si>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</si>
  <si>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</si>
  <si>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</si>
  <si>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</si>
  <si>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</si>
  <si>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</si>
  <si>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</si>
  <si>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</si>
  <si>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</si>
  <si>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</si>
  <si>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</si>
  <si>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</si>
  <si>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</si>
  <si>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</si>
  <si>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</si>
  <si>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</si>
  <si>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</si>
  <si>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</si>
  <si>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</si>
  <si>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</si>
  <si>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</si>
  <si>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</si>
  <si>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</si>
  <si>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</si>
  <si>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</si>
  <si>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</si>
  <si>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</si>
  <si>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</si>
  <si>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</si>
  <si>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</si>
  <si>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</si>
  <si>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</si>
  <si>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</si>
  <si>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</si>
  <si>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</si>
  <si>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</si>
  <si>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</si>
  <si>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</si>
  <si>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</si>
  <si>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</si>
  <si>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</si>
  <si>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</si>
  <si>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</si>
  <si>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</si>
  <si>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</si>
  <si>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</si>
  <si>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</si>
  <si>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</si>
  <si>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</si>
  <si>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</si>
  <si>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</si>
  <si>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</si>
  <si>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</si>
  <si>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</si>
  <si>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</si>
  <si>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</si>
  <si>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</si>
  <si>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</si>
  <si>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</si>
  <si>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</si>
  <si>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</si>
  <si>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</si>
  <si>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</si>
  <si>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</si>
  <si>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</si>
  <si>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</si>
  <si>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</si>
  <si>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</si>
  <si>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</si>
  <si>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</si>
  <si>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</si>
  <si>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</si>
  <si>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</si>
  <si>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</si>
  <si>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</si>
  <si>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</si>
  <si>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</si>
  <si>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</si>
  <si>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</si>
  <si>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</si>
  <si>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</si>
  <si>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</si>
  <si>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</si>
  <si>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</si>
  <si>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</si>
  <si>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</si>
  <si>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</si>
  <si>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</si>
  <si>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</si>
  <si>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</si>
  <si>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</si>
  <si>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</si>
  <si>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</si>
  <si>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</si>
  <si>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</si>
  <si>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</si>
  <si>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</si>
  <si>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</si>
  <si>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</si>
  <si>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</si>
  <si>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</si>
  <si>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</si>
  <si>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</si>
  <si>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</si>
  <si>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</si>
  <si>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</si>
  <si>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</si>
  <si>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</si>
  <si>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</si>
  <si>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</si>
  <si>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</si>
  <si>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</si>
  <si>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</si>
  <si>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</si>
  <si>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</si>
  <si>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</si>
  <si>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</si>
  <si>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</si>
  <si>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</si>
  <si>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</si>
  <si>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</si>
  <si>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</si>
  <si>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</si>
  <si>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</si>
  <si>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</si>
  <si>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</si>
  <si>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</si>
  <si>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</si>
  <si>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</si>
  <si>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</si>
  <si>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</si>
  <si>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</si>
  <si>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</si>
  <si>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</si>
  <si>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</si>
  <si>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</si>
  <si>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</si>
  <si>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</si>
  <si>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</si>
  <si>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</si>
  <si>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</si>
  <si>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</si>
  <si>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</si>
  <si>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</si>
  <si>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</si>
  <si>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</si>
  <si>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</si>
  <si>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</si>
  <si>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</si>
  <si>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</si>
  <si>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</si>
  <si>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</si>
  <si>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</si>
  <si>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</si>
  <si>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</si>
  <si>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</si>
  <si>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</si>
  <si>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</si>
  <si>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</si>
  <si>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</si>
  <si>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</si>
  <si>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</si>
  <si>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</si>
  <si>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</si>
  <si>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</si>
  <si>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</si>
  <si>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</si>
  <si>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</si>
  <si>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</si>
  <si>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</si>
  <si>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</si>
  <si>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</si>
  <si>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</si>
  <si>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</si>
  <si>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</si>
  <si>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</si>
  <si>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</si>
  <si>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</si>
  <si>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</si>
  <si>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</si>
  <si>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</si>
  <si>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</si>
  <si>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</si>
  <si>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</si>
  <si>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</si>
  <si>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</si>
  <si>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</si>
  <si>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</si>
  <si>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</si>
  <si>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</si>
  <si>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</si>
  <si>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</si>
  <si>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</si>
  <si>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</si>
  <si>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</si>
  <si>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</si>
  <si>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</si>
  <si>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</si>
  <si>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</si>
  <si>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</si>
  <si>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</si>
  <si>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</si>
  <si>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</si>
  <si>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</si>
  <si>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</si>
  <si>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</si>
  <si>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</si>
  <si>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</si>
  <si>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</si>
  <si>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</si>
  <si>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</si>
  <si>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</si>
  <si>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</si>
  <si>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</si>
  <si>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</si>
  <si>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</si>
  <si>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</si>
  <si>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</si>
  <si>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</si>
  <si>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</si>
  <si>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</si>
  <si>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</si>
  <si>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</si>
  <si>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</si>
  <si>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</si>
  <si>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</si>
  <si>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</si>
  <si>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</si>
  <si>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</si>
  <si>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</si>
  <si>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</si>
  <si>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</si>
  <si>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</si>
  <si>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</si>
  <si>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</si>
  <si>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</si>
  <si>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</si>
  <si>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</si>
  <si>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</si>
  <si>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</si>
  <si>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</si>
  <si>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</si>
  <si>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</si>
  <si>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</si>
  <si>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</si>
  <si>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</si>
  <si>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</si>
  <si>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</si>
  <si>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</si>
  <si>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</si>
  <si>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</si>
  <si>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</si>
  <si>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</si>
  <si>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</si>
  <si>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</si>
  <si>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</si>
  <si>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</si>
  <si>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</si>
  <si>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</si>
  <si>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</si>
  <si>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</si>
  <si>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</si>
  <si>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</si>
  <si>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</si>
  <si>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</si>
  <si>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</si>
  <si>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</si>
  <si>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</si>
  <si>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</si>
  <si>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</si>
  <si>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</si>
  <si>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</si>
  <si>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</si>
  <si>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</si>
  <si>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</si>
  <si>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</si>
  <si>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</si>
  <si>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</si>
  <si>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</si>
  <si>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</si>
  <si>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</si>
  <si>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</si>
  <si>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</si>
  <si>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</si>
  <si>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</si>
  <si>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</si>
  <si>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</si>
  <si>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</si>
  <si>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</si>
  <si>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</si>
  <si>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</si>
  <si>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</si>
  <si>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</si>
  <si>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</si>
  <si>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</si>
  <si>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</si>
  <si>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</si>
  <si>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</si>
  <si>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</si>
  <si>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</si>
  <si>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</si>
  <si>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</si>
  <si>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</si>
  <si>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</si>
  <si>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</si>
  <si>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</si>
  <si>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</si>
  <si>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</si>
  <si>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</si>
  <si>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</si>
  <si>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</si>
  <si>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</si>
  <si>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</si>
  <si>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</si>
  <si>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</si>
  <si>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</si>
  <si>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</si>
  <si>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</si>
  <si>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</si>
  <si>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</si>
  <si>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</si>
  <si>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</si>
  <si>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</si>
  <si>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</si>
  <si>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</si>
  <si>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</si>
  <si>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</si>
  <si>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</si>
  <si>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</si>
  <si>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</si>
  <si>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</si>
  <si>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</si>
  <si>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</si>
  <si>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</si>
  <si>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</si>
  <si>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</si>
  <si>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</si>
  <si>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</si>
  <si>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</si>
  <si>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</si>
  <si>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</si>
  <si>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</si>
  <si>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</si>
  <si>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</si>
  <si>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</si>
  <si>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</si>
  <si>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</si>
  <si>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</si>
  <si>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</si>
  <si>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</si>
  <si>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</si>
  <si>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</si>
  <si>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</si>
  <si>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</si>
  <si>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</si>
  <si>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</si>
  <si>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</si>
  <si>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</si>
  <si>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</si>
  <si>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</si>
  <si>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</si>
  <si>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</si>
  <si>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</si>
  <si>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</si>
  <si>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</si>
  <si>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</si>
  <si>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</si>
  <si>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</si>
  <si>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</si>
  <si>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</si>
  <si>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</si>
  <si>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</si>
  <si>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</si>
  <si>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</si>
  <si>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</si>
  <si>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</si>
  <si>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</si>
  <si>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</si>
  <si>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</si>
  <si>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</si>
  <si>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</si>
  <si>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</si>
  <si>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</si>
  <si>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</si>
  <si>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</si>
  <si>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</si>
  <si>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</si>
  <si>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</si>
  <si>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</si>
  <si>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</si>
  <si>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</si>
  <si>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</si>
  <si>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</si>
  <si>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</si>
  <si>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</si>
  <si>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</si>
  <si>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</si>
  <si>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</si>
  <si>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</si>
  <si>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</si>
  <si>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</si>
  <si>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</si>
  <si>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</si>
  <si>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</si>
  <si>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</si>
  <si>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</si>
  <si>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</si>
  <si>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</si>
  <si>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</si>
  <si>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</si>
  <si>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</si>
  <si>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</si>
  <si>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</si>
  <si>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</si>
  <si>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</si>
  <si>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</si>
  <si>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</si>
  <si>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</si>
  <si>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</si>
  <si>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</si>
  <si>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</si>
  <si>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</si>
  <si>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</si>
  <si>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</si>
  <si>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</si>
  <si>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</si>
  <si>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</si>
  <si>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</si>
  <si>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</si>
  <si>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</si>
  <si>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</si>
  <si>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</si>
  <si>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</si>
  <si>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</si>
  <si>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</si>
  <si>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</si>
  <si>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</si>
  <si>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</si>
  <si>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</si>
  <si>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</si>
  <si>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</si>
  <si>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</si>
  <si>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</si>
  <si>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</si>
  <si>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</si>
  <si>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</si>
  <si>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</si>
  <si>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</si>
  <si>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</si>
  <si>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</si>
  <si>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</si>
  <si>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</si>
  <si>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</si>
  <si>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</si>
  <si>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</si>
  <si>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</si>
  <si>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</si>
  <si>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</si>
  <si>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</si>
  <si>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</si>
  <si>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</si>
  <si>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</si>
  <si>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</si>
  <si>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</si>
  <si>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</si>
  <si>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</si>
  <si>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</si>
  <si>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</si>
  <si>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</si>
  <si>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</si>
  <si>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</si>
  <si>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</si>
  <si>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</si>
  <si>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</si>
  <si>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</si>
  <si>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</si>
  <si>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</si>
  <si>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</si>
  <si>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</si>
  <si>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</si>
  <si>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</si>
  <si>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</si>
  <si>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</si>
  <si>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</si>
  <si>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</si>
  <si>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</si>
  <si>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</si>
  <si>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</si>
  <si>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</si>
  <si>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</si>
  <si>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</si>
  <si>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</si>
  <si>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</si>
  <si>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</si>
  <si>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</si>
  <si>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</si>
  <si>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</si>
  <si>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</si>
  <si>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</si>
  <si>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</si>
  <si>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</si>
  <si>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</si>
  <si>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</si>
  <si>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</si>
  <si>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</si>
  <si>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</si>
  <si>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</si>
  <si>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</si>
  <si>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</si>
  <si>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</si>
  <si>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</si>
  <si>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</si>
  <si>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</si>
  <si>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</si>
  <si>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</si>
  <si>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</si>
  <si>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</si>
  <si>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</si>
  <si>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</si>
  <si>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</si>
  <si>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</si>
  <si>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</si>
  <si>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</si>
  <si>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</si>
  <si>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</si>
  <si>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</si>
  <si>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</si>
  <si>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</si>
  <si>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</si>
  <si>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</si>
  <si>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</si>
  <si>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</si>
  <si>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</si>
  <si>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</si>
  <si>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</si>
  <si>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</si>
  <si>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</si>
  <si>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</si>
  <si>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</si>
  <si>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</si>
  <si>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</si>
  <si>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</si>
  <si>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</si>
  <si>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</si>
  <si>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</si>
  <si>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</si>
  <si>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</si>
  <si>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</si>
  <si>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</si>
  <si>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</si>
  <si>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</si>
  <si>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</si>
  <si>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</si>
  <si>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</si>
  <si>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</si>
  <si>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</si>
  <si>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</si>
  <si>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</si>
  <si>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</si>
  <si>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</si>
  <si>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</si>
  <si>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</si>
  <si>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</si>
  <si>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</si>
  <si>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</si>
  <si>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</si>
  <si>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</si>
  <si>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</si>
  <si>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</si>
  <si>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</si>
  <si>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</si>
  <si>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</si>
  <si>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</si>
  <si>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</si>
  <si>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</si>
  <si>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</si>
  <si>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</si>
  <si>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</si>
  <si>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</si>
  <si>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</si>
  <si>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</si>
  <si>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</si>
  <si>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</si>
  <si>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</si>
  <si>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</si>
  <si>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</si>
  <si>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</si>
  <si>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</si>
  <si>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</si>
  <si>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</si>
  <si>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</si>
  <si>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</si>
  <si>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</si>
  <si>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</si>
  <si>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</si>
  <si>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</si>
  <si>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</si>
  <si>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</si>
  <si>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</si>
  <si>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</si>
  <si>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</si>
  <si>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</si>
  <si>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</si>
  <si>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</si>
  <si>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</si>
  <si>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</si>
  <si>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</si>
  <si>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</si>
  <si>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</si>
  <si>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</si>
  <si>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</si>
  <si>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</si>
  <si>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</si>
  <si>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</si>
  <si>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</si>
  <si>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</si>
  <si>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</si>
  <si>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</si>
  <si>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</si>
  <si>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</si>
  <si>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</si>
  <si>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</si>
  <si>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</si>
  <si>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</si>
  <si>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</si>
  <si>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</si>
  <si>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</si>
  <si>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</si>
  <si>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</si>
  <si>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</si>
  <si>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</si>
  <si>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</si>
  <si>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</si>
  <si>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</si>
  <si>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</si>
  <si>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</si>
  <si>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</si>
  <si>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</si>
  <si>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</si>
  <si>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</si>
  <si>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</si>
  <si>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</si>
  <si>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</si>
  <si>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</si>
  <si>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</si>
  <si>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</si>
  <si>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</si>
  <si>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</si>
  <si>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</si>
  <si>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</si>
  <si>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</si>
  <si>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</si>
  <si>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</si>
  <si>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</si>
  <si>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</si>
  <si>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</si>
  <si>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</si>
  <si>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</si>
  <si>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</si>
  <si>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</si>
  <si>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</si>
  <si>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</si>
  <si>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</si>
  <si>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</si>
  <si>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</si>
  <si>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</si>
  <si>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</si>
  <si>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</si>
  <si>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</si>
  <si>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</si>
  <si>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</si>
  <si>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</si>
  <si>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</si>
  <si>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</si>
  <si>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</si>
  <si>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</si>
  <si>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</si>
  <si>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</si>
  <si>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</si>
  <si>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</si>
  <si>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</si>
  <si>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</si>
  <si>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</si>
  <si>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</si>
  <si>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</si>
  <si>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</si>
  <si>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</si>
  <si>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</si>
  <si>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</si>
  <si>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</si>
  <si>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</si>
  <si>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</si>
  <si>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</si>
  <si>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</si>
  <si>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</si>
  <si>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</si>
  <si>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</si>
  <si>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</si>
  <si>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</si>
  <si>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</si>
  <si>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</si>
  <si>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</si>
  <si>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</si>
  <si>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</si>
  <si>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</si>
  <si>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</si>
  <si>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</si>
  <si>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</si>
  <si>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</si>
  <si>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</si>
  <si>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</si>
  <si>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</si>
  <si>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</si>
  <si>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</si>
  <si>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</si>
  <si>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</si>
  <si>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</si>
  <si>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</si>
  <si>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</si>
  <si>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</si>
  <si>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</si>
  <si>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</si>
  <si>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</si>
  <si>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</si>
  <si>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</si>
  <si>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</si>
  <si>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</si>
  <si>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</si>
  <si>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</si>
  <si>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</si>
  <si>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</si>
  <si>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</si>
  <si>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</si>
  <si>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</si>
  <si>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</si>
  <si>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</si>
  <si>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</si>
  <si>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</si>
  <si>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</si>
  <si>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</si>
  <si>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</si>
  <si>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</si>
  <si>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</si>
  <si>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</si>
  <si>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</si>
  <si>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</si>
  <si>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</si>
  <si>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</si>
  <si>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</si>
  <si>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</si>
  <si>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</si>
  <si>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</si>
  <si>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</si>
  <si>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</si>
  <si>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</si>
  <si>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</si>
  <si>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</si>
  <si>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</si>
  <si>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</si>
  <si>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</si>
  <si>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</si>
  <si>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</si>
  <si>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</si>
  <si>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</si>
  <si>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</si>
  <si>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</si>
  <si>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</si>
  <si>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</si>
  <si>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</si>
  <si>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</si>
  <si>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</si>
  <si>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</si>
  <si>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</si>
  <si>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</si>
  <si>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</si>
  <si>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</si>
  <si>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</si>
  <si>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</si>
  <si>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</si>
  <si>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</si>
  <si>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</si>
  <si>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</si>
  <si>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</si>
  <si>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</si>
  <si>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</si>
  <si>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</si>
  <si>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</si>
  <si>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</si>
  <si>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</si>
  <si>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</si>
  <si>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</si>
  <si>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</si>
  <si>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</si>
  <si>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</si>
  <si>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</si>
  <si>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</si>
  <si>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</si>
  <si>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</si>
  <si>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</si>
  <si>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</si>
  <si>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</si>
  <si>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</si>
  <si>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</si>
  <si>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</si>
  <si>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</si>
  <si>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</si>
  <si>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</si>
  <si>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</si>
  <si>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</si>
  <si>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</si>
  <si>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</si>
  <si>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</si>
  <si>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</si>
  <si>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</si>
  <si>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</si>
  <si>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</si>
  <si>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</si>
  <si>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</si>
  <si>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</si>
  <si>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</si>
  <si>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</si>
  <si>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</si>
  <si>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</si>
  <si>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</si>
  <si>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</si>
  <si>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</si>
  <si>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</si>
  <si>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</si>
  <si>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</si>
  <si>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</si>
  <si>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</si>
  <si>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</si>
  <si>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</si>
  <si>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</si>
  <si>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</si>
  <si>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</si>
  <si>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</si>
  <si>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</si>
  <si>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</si>
  <si>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</si>
  <si>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</si>
  <si>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</si>
  <si>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</si>
  <si>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</si>
  <si>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</si>
  <si>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</si>
  <si>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</si>
  <si>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</si>
  <si>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</si>
  <si>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</si>
  <si>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</si>
  <si>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</si>
  <si>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</si>
  <si>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</si>
  <si>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</si>
  <si>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</si>
  <si>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</si>
  <si>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</si>
  <si>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</si>
  <si>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</si>
  <si>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</si>
  <si>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</si>
  <si>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</si>
  <si>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</si>
  <si>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</si>
  <si>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</si>
  <si>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</si>
  <si>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</si>
  <si>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</si>
  <si>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</si>
  <si>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</si>
  <si>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</si>
  <si>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</si>
  <si>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</si>
  <si>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</si>
  <si>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</si>
  <si>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</si>
  <si>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</si>
  <si>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</si>
  <si>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</si>
  <si>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</si>
  <si>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</si>
  <si>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</si>
  <si>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</si>
  <si>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</si>
  <si>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</si>
  <si>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</si>
  <si>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</si>
  <si>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</si>
  <si>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</si>
  <si>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</si>
  <si>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</si>
  <si>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</si>
  <si>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</si>
  <si>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</si>
  <si>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</si>
  <si>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</si>
  <si>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</si>
  <si>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</si>
  <si>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</si>
  <si>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</si>
  <si>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</si>
  <si>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</si>
  <si>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</si>
  <si>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</si>
  <si>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</si>
  <si>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</si>
  <si>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</si>
  <si>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</si>
  <si>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</si>
  <si>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</si>
  <si>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</si>
  <si>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</si>
  <si>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</si>
  <si>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</si>
  <si>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</si>
  <si>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</si>
  <si>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</si>
  <si>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</si>
  <si>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</si>
  <si>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</si>
  <si>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</si>
  <si>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</si>
  <si>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</si>
  <si>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</si>
  <si>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</si>
  <si>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</si>
  <si>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</si>
  <si>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</si>
  <si>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</si>
  <si>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</si>
  <si>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</si>
  <si>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</si>
  <si>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</si>
  <si>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</si>
  <si>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</si>
  <si>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</si>
  <si>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</si>
  <si>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</si>
  <si>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</si>
  <si>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</si>
  <si>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</si>
  <si>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</si>
  <si>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</si>
  <si>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</si>
  <si>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</si>
  <si>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</si>
  <si>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</si>
  <si>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</si>
  <si>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</si>
  <si>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</si>
  <si>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</si>
  <si>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</si>
  <si>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</si>
  <si>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</si>
  <si>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</si>
  <si>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</si>
  <si>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</si>
  <si>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</si>
  <si>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</si>
  <si>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</si>
  <si>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</si>
  <si>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</si>
  <si>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</si>
  <si>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</si>
  <si>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</si>
  <si>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</si>
  <si>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</si>
  <si>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</si>
  <si>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</si>
  <si>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</si>
  <si>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</si>
  <si>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</si>
  <si>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</si>
  <si>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</si>
  <si>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</si>
  <si>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</si>
  <si>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</si>
  <si>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</si>
  <si>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</si>
  <si>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</si>
  <si>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</si>
  <si>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</si>
  <si>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</si>
  <si>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</si>
  <si>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</si>
  <si>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</si>
  <si>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</si>
  <si>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</si>
  <si>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</si>
  <si>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</si>
  <si>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</si>
  <si>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</si>
  <si>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</si>
  <si>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</si>
  <si>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</si>
  <si>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</si>
  <si>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</si>
  <si>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</si>
  <si>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</si>
  <si>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</si>
  <si>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</si>
  <si>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</si>
  <si>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</si>
  <si>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</si>
  <si>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</si>
  <si>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</si>
  <si>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</si>
  <si>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</si>
  <si>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</si>
  <si>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</si>
  <si>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</si>
  <si>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</si>
  <si>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</si>
  <si>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</si>
  <si>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</si>
  <si>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</si>
  <si>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</si>
  <si>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</si>
  <si>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</si>
  <si>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</si>
  <si>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</si>
  <si>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</si>
  <si>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</si>
  <si>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</si>
  <si>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</si>
  <si>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</si>
  <si>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</si>
  <si>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</si>
  <si>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</si>
  <si>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</si>
  <si>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</si>
  <si>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</si>
  <si>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</si>
  <si>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</si>
  <si>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</si>
  <si>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</si>
  <si>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</si>
  <si>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</si>
  <si>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</si>
  <si>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</si>
  <si>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</si>
  <si>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</si>
  <si>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</si>
  <si>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</si>
  <si>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</si>
  <si>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</si>
  <si>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</si>
  <si>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</si>
  <si>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</si>
  <si>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</si>
  <si>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</si>
  <si>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</si>
  <si>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</si>
  <si>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</si>
  <si>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</si>
  <si>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</si>
  <si>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</si>
  <si>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</si>
  <si>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</si>
  <si>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</si>
  <si>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</si>
  <si>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</si>
  <si>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</si>
  <si>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</si>
  <si>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</si>
  <si>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</si>
  <si>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</si>
  <si>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</si>
  <si>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</si>
  <si>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</si>
  <si>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</si>
  <si>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</si>
  <si>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</si>
  <si>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</si>
  <si>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</si>
  <si>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</si>
  <si>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</si>
  <si>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</si>
  <si>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</si>
  <si>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</si>
  <si>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</si>
  <si>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</si>
  <si>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</si>
  <si>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</si>
  <si>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</si>
  <si>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</si>
  <si>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</si>
  <si>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</si>
  <si>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</si>
  <si>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</si>
  <si>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</si>
  <si>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</si>
  <si>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</si>
  <si>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</si>
  <si>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</si>
  <si>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</si>
  <si>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</si>
  <si>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</si>
  <si>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</si>
  <si>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</si>
  <si>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</si>
  <si>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</si>
  <si>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</si>
  <si>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</si>
  <si>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</si>
  <si>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</si>
  <si>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</si>
  <si>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</si>
  <si>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</si>
  <si>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</si>
  <si>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</si>
  <si>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</si>
  <si>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</si>
  <si>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</si>
  <si>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</si>
  <si>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</si>
  <si>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</si>
  <si>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</si>
  <si>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</si>
  <si>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</si>
  <si>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</si>
  <si>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</si>
  <si>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</si>
  <si>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</si>
  <si>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</si>
  <si>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</si>
  <si>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</si>
  <si>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</si>
  <si>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</si>
  <si>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</si>
  <si>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</si>
  <si>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</si>
  <si>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</si>
  <si>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</si>
  <si>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</si>
  <si>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</si>
  <si>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</si>
  <si>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</si>
  <si>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</si>
  <si>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</si>
  <si>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</si>
  <si>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</si>
  <si>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</si>
  <si>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</si>
  <si>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</si>
  <si>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</si>
  <si>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</si>
  <si>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</si>
  <si>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</si>
  <si>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</si>
  <si>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</si>
  <si>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</si>
  <si>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</si>
  <si>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</si>
  <si>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</si>
  <si>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</si>
  <si>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</si>
  <si>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</si>
  <si>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</si>
  <si>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</si>
  <si>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</si>
  <si>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</si>
  <si>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</si>
  <si>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</si>
  <si>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</si>
  <si>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</si>
  <si>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</si>
  <si>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</si>
  <si>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</si>
  <si>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</si>
  <si>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</si>
  <si>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</si>
  <si>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</si>
  <si>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</si>
  <si>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</si>
  <si>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</si>
  <si>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</si>
  <si>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</si>
  <si>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</si>
  <si>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</si>
  <si>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</si>
  <si>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</si>
  <si>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</si>
  <si>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</si>
  <si>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</si>
  <si>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</si>
  <si>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</si>
  <si>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</si>
  <si>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</si>
  <si>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</si>
  <si>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</si>
  <si>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</si>
  <si>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</si>
  <si>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</si>
  <si>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</si>
  <si>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</si>
  <si>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</si>
  <si>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</si>
  <si>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</si>
  <si>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</si>
  <si>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</si>
  <si>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</si>
  <si>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</si>
  <si>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</si>
  <si>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</si>
  <si>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</si>
  <si>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</si>
  <si>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</si>
  <si>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</si>
  <si>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</si>
  <si>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</si>
  <si>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</si>
  <si>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</si>
  <si>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</si>
  <si>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</si>
  <si>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</si>
  <si>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</si>
  <si>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</si>
  <si>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</si>
  <si>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</si>
  <si>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</si>
  <si>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</si>
  <si>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</si>
  <si>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</si>
  <si>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</si>
  <si>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</si>
  <si>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</si>
  <si>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</si>
  <si>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</si>
  <si>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</si>
  <si>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</si>
  <si>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</si>
  <si>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</si>
  <si>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</si>
  <si>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</si>
  <si>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</si>
  <si>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</si>
  <si>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</si>
  <si>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</si>
  <si>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</si>
  <si>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</si>
  <si>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</si>
  <si>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</si>
  <si>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</si>
  <si>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</si>
  <si>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</si>
  <si>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</si>
  <si>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</si>
  <si>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</si>
  <si>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</si>
  <si>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</si>
  <si>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</si>
  <si>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</si>
  <si>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</si>
  <si>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</si>
  <si>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</si>
  <si>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</si>
  <si>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</si>
  <si>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</si>
  <si>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</si>
  <si>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</si>
  <si>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</si>
  <si>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</si>
  <si>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</si>
  <si>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</si>
  <si>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</si>
  <si>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</si>
  <si>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</si>
  <si>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</si>
  <si>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</si>
  <si>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</si>
  <si>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</si>
  <si>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</si>
  <si>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</si>
  <si>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</si>
  <si>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</si>
  <si>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</si>
  <si>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</si>
  <si>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</si>
  <si>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</si>
  <si>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</si>
  <si>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</si>
  <si>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</si>
  <si>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</si>
  <si>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</si>
  <si>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</si>
  <si>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</si>
  <si>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</si>
  <si>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</si>
  <si>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</si>
  <si>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</si>
  <si>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</si>
  <si>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</si>
  <si>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</si>
  <si>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</si>
  <si>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</si>
  <si>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</si>
  <si>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</si>
  <si>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</si>
  <si>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</si>
  <si>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</si>
  <si>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</si>
  <si>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</si>
  <si>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</si>
  <si>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</si>
  <si>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</si>
  <si>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</si>
  <si>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</si>
  <si>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</si>
  <si>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</si>
  <si>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</si>
  <si>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</si>
  <si>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</si>
  <si>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</si>
  <si>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</si>
  <si>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</si>
  <si>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</si>
  <si>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</si>
  <si>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</si>
  <si>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</si>
  <si>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</si>
  <si>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</si>
  <si>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</si>
  <si>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</si>
  <si>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</si>
  <si>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</si>
  <si>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</si>
  <si>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</si>
  <si>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</si>
  <si>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</si>
  <si>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</si>
  <si>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</si>
  <si>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</si>
  <si>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</si>
  <si>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</si>
  <si>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</si>
  <si>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</si>
  <si>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</si>
  <si>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</si>
  <si>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</si>
  <si>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</si>
  <si>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</si>
  <si>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</si>
  <si>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</si>
  <si>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</si>
  <si>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</si>
  <si>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</si>
  <si>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</si>
  <si>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</si>
  <si>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</si>
  <si>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</si>
  <si>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</si>
  <si>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</si>
  <si>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</si>
  <si>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</si>
  <si>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</si>
  <si>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</si>
  <si>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</si>
  <si>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</si>
  <si>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</si>
  <si>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</si>
  <si>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</si>
  <si>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</si>
  <si>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</si>
  <si>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</si>
  <si>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</si>
  <si>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</si>
  <si>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</si>
  <si>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</si>
  <si>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</si>
  <si>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</si>
  <si>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</si>
  <si>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</si>
  <si>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</si>
  <si>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</si>
  <si>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</si>
  <si>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</si>
  <si>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</si>
  <si>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</si>
  <si>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</si>
  <si>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</si>
  <si>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</si>
  <si>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</si>
  <si>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</si>
  <si>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</si>
  <si>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</si>
  <si>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</si>
  <si>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</si>
  <si>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</si>
  <si>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</si>
  <si>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</si>
  <si>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</si>
  <si>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</si>
  <si>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</si>
  <si>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</si>
  <si>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</si>
  <si>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</si>
  <si>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</si>
  <si>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</si>
  <si>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</si>
  <si>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</si>
  <si>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</si>
  <si>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</si>
  <si>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</si>
  <si>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</si>
  <si>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</si>
  <si>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</si>
  <si>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</si>
  <si>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</si>
  <si>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</si>
  <si>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</si>
  <si>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</si>
  <si>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</si>
  <si>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</si>
  <si>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</si>
  <si>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</si>
  <si>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</si>
  <si>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</si>
  <si>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</si>
  <si>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</si>
  <si>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</si>
  <si>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</si>
  <si>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</si>
  <si>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</si>
  <si>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</si>
  <si>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</si>
  <si>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</si>
  <si>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</si>
  <si>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</si>
  <si>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</si>
  <si>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</si>
  <si>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</si>
  <si>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</si>
  <si>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</si>
  <si>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</si>
  <si>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</si>
  <si>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</si>
  <si>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</si>
  <si>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</si>
  <si>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</si>
  <si>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</si>
  <si>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</si>
  <si>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</si>
  <si>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</si>
  <si>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</si>
  <si>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</si>
  <si>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</si>
  <si>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</si>
  <si>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</si>
  <si>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</si>
  <si>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</si>
  <si>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</si>
  <si>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</si>
  <si>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</si>
  <si>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</si>
  <si>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</si>
  <si>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</si>
  <si>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</si>
  <si>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</si>
  <si>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</si>
  <si>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</si>
  <si>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</si>
  <si>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</si>
  <si>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</si>
  <si>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</si>
  <si>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</si>
  <si>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</si>
  <si>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</si>
  <si>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</si>
  <si>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</si>
  <si>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</si>
  <si>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</si>
  <si>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</si>
  <si>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</si>
  <si>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</si>
  <si>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</si>
  <si>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</si>
  <si>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</si>
  <si>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</si>
  <si>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</si>
  <si>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</si>
  <si>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</si>
  <si>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</si>
  <si>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</si>
  <si>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</si>
  <si>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</si>
  <si>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</si>
  <si>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</si>
  <si>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</si>
  <si>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</si>
  <si>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</si>
  <si>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</si>
  <si>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</si>
  <si>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</si>
  <si>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</si>
  <si>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</si>
  <si>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</si>
  <si>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</si>
  <si>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</si>
  <si>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</si>
  <si>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</si>
  <si>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</si>
  <si>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</si>
  <si>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</si>
  <si>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</si>
  <si>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</si>
  <si>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</si>
  <si>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</si>
  <si>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</si>
  <si>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</si>
  <si>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</si>
  <si>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</si>
  <si>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</si>
  <si>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</si>
  <si>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</si>
  <si>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</si>
  <si>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</si>
  <si>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</si>
  <si>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</si>
  <si>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</si>
  <si>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</si>
  <si>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</si>
  <si>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</si>
  <si>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</si>
  <si>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</si>
  <si>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</si>
  <si>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</si>
  <si>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</si>
  <si>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</si>
  <si>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</si>
  <si>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</si>
  <si>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</si>
  <si>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</si>
  <si>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</si>
  <si>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</si>
  <si>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</si>
  <si>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</si>
  <si>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</si>
  <si>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</si>
  <si>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</si>
  <si>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</si>
  <si>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</si>
  <si>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</si>
  <si>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</si>
  <si>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</si>
  <si>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</si>
  <si>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</si>
  <si>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</si>
  <si>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</si>
  <si>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</si>
  <si>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</si>
  <si>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</si>
  <si>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</si>
  <si>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</si>
  <si>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</si>
  <si>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</si>
  <si>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</si>
  <si>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</si>
  <si>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</si>
  <si>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</si>
  <si>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</si>
  <si>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</si>
  <si>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</si>
  <si>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</si>
  <si>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</si>
  <si>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</si>
  <si>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</si>
  <si>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</si>
  <si>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</si>
  <si>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</si>
  <si>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</si>
  <si>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</si>
  <si>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</si>
  <si>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</si>
  <si>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</si>
  <si>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</si>
  <si>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</si>
  <si>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</si>
  <si>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</si>
  <si>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</si>
  <si>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</si>
  <si>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</si>
  <si>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</si>
  <si>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</si>
  <si>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</si>
  <si>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</si>
  <si>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</si>
  <si>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</si>
  <si>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</si>
  <si>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</si>
  <si>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</si>
  <si>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</si>
  <si>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</si>
  <si>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</si>
  <si>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</si>
  <si>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</si>
  <si>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</si>
  <si>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</si>
  <si>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</si>
  <si>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</si>
  <si>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</si>
  <si>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</si>
  <si>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</si>
  <si>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</si>
  <si>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</si>
  <si>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</si>
  <si>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</si>
  <si>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</si>
  <si>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</si>
  <si>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</si>
  <si>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</si>
  <si>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</si>
  <si>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</si>
  <si>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</si>
  <si>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</si>
  <si>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</si>
  <si>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</si>
  <si>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</si>
  <si>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</si>
  <si>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</si>
  <si>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</si>
  <si>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</si>
  <si>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</si>
  <si>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</si>
  <si>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</si>
  <si>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</si>
  <si>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</si>
  <si>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</si>
  <si>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</si>
  <si>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</si>
  <si>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</si>
  <si>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</si>
  <si>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</si>
  <si>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</si>
  <si>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</si>
  <si>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</si>
  <si>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</si>
  <si>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</si>
  <si>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</si>
  <si>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</si>
  <si>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</si>
  <si>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</si>
  <si>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</si>
  <si>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</si>
  <si>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</si>
  <si>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</si>
  <si>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</si>
  <si>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</si>
  <si>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</si>
  <si>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</si>
  <si>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</si>
  <si>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</si>
  <si>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</si>
  <si>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</si>
  <si>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</si>
  <si>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</si>
  <si>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</si>
  <si>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</si>
  <si>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</si>
  <si>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</si>
  <si>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</si>
  <si>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</si>
  <si>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</si>
  <si>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</si>
  <si>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</si>
  <si>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</si>
  <si>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</si>
  <si>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</si>
  <si>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</si>
  <si>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</si>
  <si>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</si>
  <si>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</si>
  <si>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</si>
  <si>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</si>
  <si>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</si>
  <si>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</si>
  <si>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</si>
  <si>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</si>
  <si>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</si>
  <si>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</si>
  <si>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</si>
  <si>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</si>
  <si>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</si>
  <si>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</si>
  <si>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</si>
  <si>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</si>
  <si>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</si>
  <si>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</si>
  <si>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</si>
  <si>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</si>
  <si>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</si>
  <si>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</si>
  <si>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</si>
  <si>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</si>
  <si>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</si>
  <si>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</si>
  <si>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</si>
  <si>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</si>
  <si>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</si>
  <si>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</si>
  <si>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</si>
  <si>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</si>
  <si>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</si>
  <si>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</si>
  <si>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</si>
  <si>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</si>
  <si>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</si>
  <si>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</si>
  <si>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</si>
  <si>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</si>
  <si>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</si>
  <si>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</si>
  <si>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</si>
  <si>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</si>
  <si>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</si>
  <si>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</si>
  <si>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</si>
  <si>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</si>
  <si>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</si>
  <si>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</si>
  <si>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</si>
  <si>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</si>
  <si>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</si>
  <si>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</si>
  <si>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</si>
  <si>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</si>
  <si>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</si>
  <si>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</si>
  <si>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</si>
  <si>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</si>
  <si>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</si>
  <si>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</si>
  <si>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</si>
  <si>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</si>
  <si>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</si>
  <si>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</si>
  <si>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</si>
  <si>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</si>
  <si>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</si>
  <si>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</si>
  <si>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</si>
  <si>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</si>
  <si>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</si>
  <si>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</si>
  <si>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</si>
  <si>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</si>
  <si>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</si>
  <si>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</si>
  <si>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</si>
  <si>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</si>
  <si>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</si>
  <si>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</si>
  <si>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</si>
  <si>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</si>
  <si>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</si>
  <si>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</si>
  <si>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</si>
  <si>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</si>
  <si>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</si>
  <si>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</si>
  <si>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</si>
  <si>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</si>
  <si>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</si>
  <si>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</si>
  <si>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</si>
  <si>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</si>
  <si>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</si>
  <si>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</si>
  <si>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</si>
  <si>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</si>
  <si>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</si>
  <si>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</si>
  <si>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</si>
  <si>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</si>
  <si>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</si>
  <si>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</si>
  <si>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</si>
  <si>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</si>
  <si>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</si>
  <si>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</si>
  <si>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</si>
  <si>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</si>
  <si>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</si>
  <si>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</si>
  <si>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</si>
  <si>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</si>
  <si>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</si>
  <si>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</si>
  <si>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</si>
  <si>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</si>
  <si>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</si>
  <si>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</si>
  <si>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</si>
  <si>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</si>
  <si>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</si>
  <si>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</si>
  <si>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</si>
  <si>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</si>
  <si>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</si>
  <si>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</si>
  <si>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</si>
  <si>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</si>
  <si>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</si>
  <si>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</si>
  <si>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</si>
  <si>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</si>
  <si>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</si>
  <si>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</si>
  <si>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</si>
  <si>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</si>
  <si>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</si>
  <si>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</si>
  <si>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</si>
  <si>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</si>
  <si>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</si>
  <si>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</si>
  <si>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</si>
  <si>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</si>
  <si>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</si>
  <si>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</si>
  <si>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</si>
  <si>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</si>
  <si>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</si>
  <si>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</si>
  <si>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</si>
  <si>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</si>
  <si>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</si>
  <si>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</si>
  <si>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</si>
  <si>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</si>
  <si>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</si>
  <si>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</si>
  <si>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</si>
  <si>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</si>
  <si>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</si>
  <si>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</si>
  <si>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</si>
  <si>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</si>
  <si>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</si>
  <si>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</si>
  <si>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</si>
  <si>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</si>
  <si>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</si>
  <si>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</si>
  <si>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</si>
  <si>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</si>
  <si>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</si>
  <si>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</si>
  <si>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</si>
  <si>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</si>
  <si>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</si>
  <si>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</si>
  <si>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</si>
  <si>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</si>
  <si>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</si>
  <si>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</si>
  <si>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</si>
  <si>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</si>
  <si>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</si>
  <si>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</si>
  <si>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</si>
  <si>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</si>
  <si>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</si>
  <si>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</si>
  <si>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</si>
  <si>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</si>
  <si>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</si>
  <si>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</si>
  <si>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</si>
  <si>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</si>
  <si>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</si>
  <si>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</si>
  <si>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</si>
  <si>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</si>
  <si>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</si>
  <si>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</si>
  <si>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</si>
  <si>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</si>
  <si>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</si>
  <si>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</si>
  <si>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</si>
  <si>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</si>
  <si>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</si>
  <si>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</si>
  <si>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</si>
  <si>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</si>
  <si>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</si>
  <si>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</si>
  <si>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</si>
  <si>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</si>
  <si>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</si>
  <si>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</si>
  <si>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</si>
  <si>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</si>
  <si>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</si>
  <si>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</si>
  <si>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</si>
  <si>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</si>
  <si>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</si>
  <si>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</si>
  <si>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</si>
  <si>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</si>
  <si>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</si>
  <si>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</si>
  <si>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</si>
  <si>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</si>
  <si>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</si>
  <si>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</si>
  <si>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</si>
  <si>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</si>
  <si>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</si>
  <si>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</si>
  <si>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</si>
  <si>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</si>
  <si>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</si>
  <si>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</si>
  <si>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</si>
  <si>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</si>
  <si>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</si>
  <si>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</si>
  <si>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</si>
  <si>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</si>
  <si>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</si>
  <si>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</si>
  <si>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</si>
  <si>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</si>
  <si>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</si>
  <si>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</si>
  <si>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</si>
  <si>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</si>
  <si>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</si>
  <si>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</si>
  <si>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</si>
  <si>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</si>
  <si>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</si>
  <si>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</si>
  <si>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</si>
  <si>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</si>
  <si>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</si>
  <si>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</si>
  <si>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</si>
  <si>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</si>
  <si>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</si>
  <si>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</si>
  <si>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</si>
  <si>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</si>
  <si>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</si>
  <si>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</si>
  <si>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</si>
  <si>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</si>
  <si>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</si>
  <si>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</si>
  <si>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</si>
  <si>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</si>
  <si>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</si>
  <si>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</si>
  <si>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</si>
  <si>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</si>
  <si>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</si>
  <si>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</si>
  <si>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</si>
  <si>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</si>
  <si>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</si>
  <si>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</si>
  <si>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</si>
  <si>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</si>
  <si>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</si>
  <si>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</si>
  <si>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</si>
  <si>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</si>
  <si>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</si>
  <si>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</si>
  <si>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</si>
  <si>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</si>
  <si>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</si>
  <si>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</si>
  <si>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</si>
  <si>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</si>
  <si>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</si>
  <si>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</si>
  <si>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</si>
  <si>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</si>
  <si>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</si>
  <si>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</si>
  <si>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</si>
  <si>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</si>
  <si>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</si>
  <si>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</si>
  <si>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</si>
  <si>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</si>
  <si>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</si>
  <si>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</si>
  <si>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</si>
  <si>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</si>
  <si>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</si>
  <si>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</si>
  <si>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</si>
  <si>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</si>
  <si>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</si>
  <si>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</si>
  <si>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</si>
  <si>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</si>
  <si>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</si>
  <si>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</si>
  <si>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</si>
  <si>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</si>
  <si>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</si>
  <si>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</si>
  <si>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</si>
  <si>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</si>
  <si>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</si>
  <si>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</si>
  <si>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</si>
  <si>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</si>
  <si>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</si>
  <si>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</si>
  <si>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</si>
  <si>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</si>
  <si>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</si>
  <si>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</si>
  <si>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</si>
  <si>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</si>
  <si>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</si>
  <si>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</si>
  <si>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</si>
  <si>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</si>
  <si>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</si>
  <si>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</si>
  <si>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</si>
  <si>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</si>
  <si>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</si>
  <si>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</si>
  <si>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</si>
  <si>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</si>
  <si>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</si>
  <si>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</si>
  <si>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</si>
  <si>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</si>
  <si>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</si>
  <si>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</si>
  <si>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</si>
  <si>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</si>
  <si>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</si>
  <si>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</si>
  <si>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</si>
  <si>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</si>
  <si>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</si>
  <si>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</si>
  <si>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</si>
  <si>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</si>
  <si>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</si>
  <si>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</si>
  <si>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</si>
  <si>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</si>
  <si>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</si>
  <si>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</si>
  <si>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</si>
  <si>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</si>
  <si>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</si>
  <si>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</si>
  <si>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</si>
  <si>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</si>
  <si>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</si>
  <si>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</si>
  <si>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</si>
  <si>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</si>
  <si>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</si>
  <si>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</si>
  <si>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</si>
  <si>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</si>
  <si>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</si>
  <si>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</si>
  <si>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</si>
  <si>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</si>
  <si>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</si>
  <si>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</si>
  <si>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</si>
  <si>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</si>
  <si>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</si>
  <si>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</si>
  <si>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</si>
  <si>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</si>
  <si>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</si>
  <si>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</si>
  <si>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</si>
  <si>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</si>
  <si>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</si>
  <si>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</si>
  <si>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</si>
  <si>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</si>
  <si>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</si>
  <si>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</si>
  <si>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</si>
  <si>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</si>
  <si>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</si>
  <si>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</si>
  <si>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</si>
  <si>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</si>
  <si>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</si>
  <si>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</si>
  <si>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</si>
  <si>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</si>
  <si>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</si>
  <si>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</si>
  <si>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</si>
  <si>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</si>
  <si>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</si>
  <si>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</si>
  <si>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</si>
  <si>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</si>
  <si>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</si>
  <si>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</si>
  <si>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</si>
  <si>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</si>
  <si>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</si>
  <si>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</si>
  <si>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</si>
  <si>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</si>
  <si>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</si>
  <si>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</si>
  <si>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</si>
  <si>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</si>
  <si>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</si>
  <si>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</si>
  <si>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</si>
  <si>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</si>
  <si>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</si>
  <si>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</si>
  <si>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</si>
  <si>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</si>
  <si>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</si>
  <si>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</si>
  <si>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</si>
  <si>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</si>
  <si>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</si>
  <si>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</si>
  <si>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</si>
  <si>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</si>
  <si>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</si>
  <si>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</si>
  <si>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</si>
  <si>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</si>
  <si>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</si>
  <si>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</si>
  <si>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</si>
  <si>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</si>
  <si>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</si>
  <si>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</si>
  <si>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</si>
  <si>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</si>
  <si>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</si>
  <si>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</si>
  <si>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</si>
  <si>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</si>
  <si>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</si>
  <si>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</si>
  <si>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</si>
  <si>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</si>
  <si>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</si>
  <si>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</si>
  <si>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</si>
  <si>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</si>
  <si>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</si>
  <si>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</si>
  <si>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</si>
  <si>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</si>
  <si>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</si>
  <si>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</si>
  <si>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</si>
  <si>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</si>
  <si>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</si>
  <si>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</si>
  <si>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</si>
  <si>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</si>
  <si>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</si>
  <si>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</si>
  <si>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</si>
  <si>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</si>
  <si>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</si>
  <si>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</si>
  <si>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</si>
  <si>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</si>
  <si>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</si>
  <si>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</si>
  <si>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</si>
  <si>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</si>
  <si>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</si>
  <si>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</si>
  <si>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</si>
  <si>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</si>
  <si>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</si>
  <si>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</si>
  <si>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</si>
  <si>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</si>
  <si>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</si>
  <si>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</si>
  <si>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</si>
  <si>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</si>
  <si>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</si>
  <si>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</si>
  <si>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</si>
  <si>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</si>
  <si>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</si>
  <si>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</si>
  <si>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</si>
  <si>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</si>
  <si>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</si>
  <si>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</si>
  <si>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</si>
  <si>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</si>
  <si>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</si>
  <si>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</si>
  <si>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</si>
  <si>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</si>
  <si>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</si>
  <si>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</si>
  <si>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</si>
  <si>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</si>
  <si>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</si>
  <si>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</si>
  <si>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</si>
  <si>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</si>
  <si>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</si>
  <si>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</si>
  <si>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</si>
  <si>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</si>
  <si>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</si>
  <si>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</si>
  <si>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</si>
  <si>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</si>
  <si>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</si>
  <si>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</si>
  <si>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</si>
  <si>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</si>
  <si>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</si>
  <si>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</si>
  <si>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</si>
  <si>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</si>
  <si>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</si>
  <si>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</si>
  <si>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</si>
  <si>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</si>
  <si>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</si>
  <si>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</si>
  <si>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</si>
  <si>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</si>
  <si>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</si>
  <si>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</si>
  <si>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</si>
  <si>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</si>
  <si>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</si>
  <si>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</si>
  <si>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</si>
  <si>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</si>
  <si>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</si>
  <si>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</si>
  <si>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</si>
  <si>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</si>
  <si>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</si>
  <si>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</si>
  <si>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</si>
  <si>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</si>
  <si>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</si>
  <si>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</si>
  <si>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</si>
  <si>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</si>
  <si>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</si>
  <si>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</si>
  <si>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</si>
  <si>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</si>
  <si>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</si>
  <si>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</si>
  <si>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</si>
  <si>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</si>
  <si>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</si>
  <si>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</si>
  <si>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</si>
  <si>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</si>
  <si>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</si>
  <si>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</si>
  <si>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</si>
  <si>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</si>
  <si>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</si>
  <si>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</si>
  <si>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</si>
  <si>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</si>
  <si>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</si>
  <si>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</si>
  <si>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</si>
  <si>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</si>
  <si>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</si>
  <si>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</si>
  <si>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</si>
  <si>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</si>
  <si>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</si>
  <si>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</si>
  <si>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</si>
  <si>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</si>
  <si>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</si>
  <si>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</si>
  <si>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</si>
  <si>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</si>
  <si>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</si>
  <si>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</si>
  <si>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</si>
  <si>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</si>
  <si>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</si>
  <si>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</si>
  <si>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</si>
  <si>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</si>
  <si>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</si>
  <si>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</si>
  <si>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</si>
  <si>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</si>
  <si>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</si>
  <si>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</si>
  <si>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</si>
  <si>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</si>
  <si>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</si>
  <si>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</si>
  <si>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</si>
  <si>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</si>
  <si>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</si>
  <si>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</si>
  <si>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</si>
  <si>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</si>
  <si>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</si>
  <si>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</si>
  <si>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</si>
  <si>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</si>
  <si>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</si>
  <si>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</si>
  <si>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</si>
  <si>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</si>
  <si>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</si>
  <si>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</si>
  <si>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</si>
  <si>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</si>
  <si>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</si>
  <si>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</si>
  <si>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</si>
  <si>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</si>
  <si>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</si>
  <si>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</si>
  <si>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</si>
  <si>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</si>
  <si>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</si>
  <si>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</si>
  <si>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</si>
  <si>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</si>
  <si>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</si>
  <si>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</si>
  <si>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</si>
  <si>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</si>
  <si>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</si>
  <si>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</si>
  <si>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</si>
  <si>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</si>
  <si>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</si>
  <si>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</si>
  <si>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</si>
  <si>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</si>
  <si>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</si>
  <si>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</si>
  <si>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</si>
  <si>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</si>
  <si>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</si>
  <si>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</si>
  <si>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</si>
  <si>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</si>
  <si>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</si>
  <si>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</si>
  <si>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</si>
  <si>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</si>
  <si>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</si>
  <si>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</si>
  <si>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</si>
  <si>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</si>
  <si>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</si>
  <si>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</si>
  <si>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</si>
  <si>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</si>
  <si>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</si>
  <si>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</si>
  <si>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</si>
  <si>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</si>
  <si>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</si>
  <si>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</si>
  <si>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</si>
  <si>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</si>
  <si>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</si>
  <si>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</si>
  <si>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</si>
  <si>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</si>
  <si>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</si>
  <si>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</si>
  <si>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</si>
  <si>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</si>
  <si>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</si>
  <si>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</si>
  <si>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</si>
  <si>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</si>
  <si>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</si>
  <si>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</si>
  <si>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</si>
  <si>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</si>
  <si>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</si>
  <si>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</si>
  <si>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</si>
  <si>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</si>
  <si>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</si>
  <si>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</si>
  <si>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</si>
  <si>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</si>
  <si>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</si>
  <si>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</si>
  <si>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</si>
  <si>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</si>
  <si>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</si>
  <si>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</si>
  <si>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</si>
  <si>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</si>
  <si>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</si>
  <si>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</si>
  <si>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</si>
  <si>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</si>
  <si>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</si>
  <si>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</si>
  <si>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</si>
  <si>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</si>
  <si>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</si>
  <si>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</si>
  <si>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</si>
  <si>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</si>
  <si>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</si>
  <si>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</si>
  <si>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</si>
  <si>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</si>
  <si>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</si>
  <si>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</si>
  <si>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</si>
  <si>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</si>
  <si>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</si>
  <si>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</si>
  <si>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</si>
  <si>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</si>
  <si>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</si>
  <si>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</si>
  <si>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</si>
  <si>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</si>
  <si>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</si>
  <si>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</si>
  <si>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</si>
  <si>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</si>
  <si>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</si>
  <si>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</si>
  <si>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</si>
  <si>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</si>
  <si>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</si>
  <si>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</si>
  <si>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</si>
  <si>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</si>
  <si>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</si>
  <si>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</si>
  <si>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</si>
  <si>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</si>
  <si>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</si>
  <si>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</si>
  <si>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</si>
  <si>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</si>
  <si>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</si>
  <si>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</si>
  <si>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</si>
  <si>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</si>
  <si>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</si>
  <si>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</si>
  <si>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</si>
  <si>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</si>
  <si>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</si>
  <si>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</si>
  <si>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</si>
  <si>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</si>
  <si>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</si>
  <si>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</si>
  <si>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</si>
  <si>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</si>
  <si>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</si>
  <si>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</si>
  <si>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</si>
  <si>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</si>
  <si>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</si>
  <si>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</si>
  <si>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</si>
  <si>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</si>
  <si>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</si>
  <si>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</si>
  <si>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</si>
  <si>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</si>
  <si>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</si>
  <si>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</si>
  <si>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</si>
  <si>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</si>
  <si>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</si>
  <si>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</si>
  <si>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</si>
  <si>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</si>
  <si>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</si>
  <si>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</si>
  <si>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</si>
  <si>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</si>
  <si>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</si>
  <si>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</si>
  <si>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</si>
  <si>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</si>
  <si>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</si>
  <si>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</si>
  <si>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</si>
  <si>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</si>
  <si>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</si>
  <si>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</si>
  <si>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</si>
  <si>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</si>
  <si>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</si>
  <si>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</si>
  <si>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</si>
  <si>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</si>
  <si>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</si>
  <si>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</si>
  <si>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</si>
  <si>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</si>
  <si>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</si>
  <si>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</si>
  <si>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</si>
  <si>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</si>
  <si>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</si>
  <si>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</si>
  <si>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</si>
  <si>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</si>
  <si>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</si>
  <si>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</si>
  <si>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</si>
  <si>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</si>
  <si>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</si>
  <si>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</si>
  <si>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</si>
  <si>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</si>
  <si>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</si>
  <si>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</si>
  <si>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</si>
  <si>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</si>
  <si>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</si>
  <si>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</si>
  <si>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</si>
  <si>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</si>
  <si>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</si>
  <si>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</si>
  <si>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</si>
  <si>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</si>
  <si>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</si>
  <si>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</si>
  <si>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</si>
  <si>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</si>
  <si>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</si>
  <si>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</si>
  <si>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</si>
  <si>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</si>
  <si>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</si>
  <si>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</si>
  <si>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</si>
  <si>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</si>
  <si>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</si>
  <si>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</si>
  <si>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</si>
  <si>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</si>
  <si>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</si>
  <si>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</si>
  <si>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</si>
  <si>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</si>
  <si>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</si>
  <si>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</si>
  <si>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</si>
  <si>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</si>
  <si>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</si>
  <si>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</si>
  <si>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</si>
  <si>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</si>
  <si>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</si>
  <si>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</si>
  <si>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</si>
  <si>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</si>
  <si>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</si>
  <si>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</si>
  <si>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</si>
  <si>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</si>
  <si>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</si>
  <si>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</si>
  <si>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</si>
  <si>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</si>
  <si>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</si>
  <si>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</si>
  <si>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</si>
  <si>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</si>
  <si>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</si>
  <si>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</si>
  <si>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</si>
  <si>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</si>
  <si>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</si>
  <si>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</si>
  <si>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</si>
  <si>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</si>
  <si>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</si>
  <si>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</si>
  <si>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</si>
  <si>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</si>
  <si>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</si>
  <si>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</si>
  <si>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</si>
  <si>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</si>
  <si>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</si>
  <si>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</si>
  <si>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</si>
  <si>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</si>
  <si>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</si>
  <si>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</si>
  <si>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</si>
  <si>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</si>
  <si>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</si>
  <si>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</si>
  <si>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</si>
  <si>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</si>
  <si>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</si>
  <si>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</si>
  <si>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</si>
  <si>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</si>
  <si>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</si>
  <si>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</si>
  <si>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</si>
  <si>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</si>
  <si>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</si>
  <si>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</si>
  <si>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</si>
  <si>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</si>
  <si>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</si>
  <si>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</si>
  <si>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</si>
  <si>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</si>
  <si>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</si>
  <si>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</si>
  <si>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</si>
  <si>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</si>
  <si>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</si>
  <si>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</si>
  <si>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</si>
  <si>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</si>
  <si>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</si>
  <si>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</si>
  <si>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</si>
  <si>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</si>
  <si>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</si>
  <si>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</si>
  <si>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</si>
  <si>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</si>
  <si>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</si>
  <si>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</si>
  <si>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</si>
  <si>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</si>
  <si>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</si>
  <si>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</si>
  <si>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</si>
  <si>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</si>
  <si>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</si>
  <si>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</si>
  <si>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</si>
  <si>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</si>
  <si>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</si>
  <si>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</si>
  <si>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</si>
  <si>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</si>
  <si>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</si>
  <si>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</si>
  <si>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</si>
  <si>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</si>
  <si>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</si>
  <si>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</si>
  <si>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</si>
  <si>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</si>
  <si>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</si>
  <si>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</si>
  <si>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</si>
  <si>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</si>
  <si>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</si>
  <si>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</si>
  <si>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</si>
  <si>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</si>
  <si>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</si>
  <si>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</si>
  <si>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</si>
  <si>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</si>
  <si>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</si>
  <si>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</si>
  <si>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</si>
  <si>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</si>
  <si>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</si>
  <si>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</si>
  <si>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</si>
  <si>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</si>
  <si>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</si>
  <si>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</si>
  <si>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</si>
  <si>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</si>
  <si>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</si>
  <si>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</si>
  <si>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</si>
  <si>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</si>
  <si>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</si>
  <si>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</si>
  <si>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</si>
  <si>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</si>
  <si>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</si>
  <si>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</si>
  <si>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</si>
  <si>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</si>
  <si>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</si>
  <si>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</si>
  <si>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</si>
  <si>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</si>
  <si>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</si>
  <si>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</si>
  <si>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</si>
  <si>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</si>
  <si>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</si>
  <si>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</si>
  <si>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</si>
  <si>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</si>
  <si>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</si>
  <si>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</si>
  <si>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</si>
  <si>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</si>
  <si>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</si>
  <si>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</si>
  <si>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</si>
  <si>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</si>
  <si>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</si>
  <si>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</si>
  <si>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</si>
  <si>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</si>
  <si>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</si>
  <si>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</si>
  <si>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</si>
  <si>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</si>
  <si>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</si>
  <si>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</si>
  <si>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</si>
  <si>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</si>
  <si>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</si>
  <si>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</si>
  <si>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</si>
  <si>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</si>
  <si>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</si>
  <si>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</si>
  <si>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</si>
  <si>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</si>
  <si>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</si>
  <si>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</si>
  <si>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</si>
  <si>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</si>
  <si>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</si>
  <si>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</si>
  <si>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</si>
  <si>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</si>
  <si>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</si>
  <si>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</si>
  <si>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</si>
  <si>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</si>
  <si>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</si>
  <si>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</si>
  <si>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</si>
  <si>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</si>
  <si>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</si>
  <si>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</si>
  <si>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</si>
  <si>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</si>
  <si>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</si>
  <si>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</si>
  <si>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</si>
  <si>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</si>
  <si>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</si>
  <si>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</si>
  <si>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</si>
  <si>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</si>
  <si>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</si>
  <si>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</si>
  <si>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</si>
  <si>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</si>
  <si>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</si>
  <si>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</si>
  <si>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</si>
  <si>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</si>
  <si>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</si>
  <si>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</si>
  <si>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</si>
  <si>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</si>
  <si>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</si>
  <si>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</si>
  <si>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</si>
  <si>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</si>
  <si>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</si>
  <si>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</si>
  <si>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</si>
  <si>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</si>
  <si>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</si>
  <si>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</si>
  <si>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</si>
  <si>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</si>
  <si>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</si>
  <si>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</si>
  <si>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</si>
  <si>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</si>
  <si>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</si>
  <si>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</si>
  <si>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</si>
  <si>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</si>
  <si>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</si>
  <si>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</si>
  <si>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</si>
  <si>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</si>
  <si>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</si>
  <si>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</si>
  <si>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</si>
  <si>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</si>
  <si>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</si>
  <si>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</si>
  <si>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</si>
  <si>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</si>
  <si>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</si>
  <si>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</si>
  <si>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</si>
  <si>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</si>
  <si>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</si>
  <si>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</si>
  <si>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</si>
  <si>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</si>
  <si>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</si>
  <si>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</si>
  <si>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</si>
  <si>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</si>
  <si>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</si>
  <si>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</si>
  <si>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</si>
  <si>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</si>
  <si>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</si>
  <si>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</si>
  <si>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</si>
  <si>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</si>
  <si>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</si>
  <si>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</si>
  <si>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</si>
  <si>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</si>
  <si>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</si>
  <si>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</si>
  <si>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</si>
  <si>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</si>
  <si>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</si>
  <si>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</si>
  <si>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</si>
  <si>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</si>
  <si>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</si>
  <si>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</si>
  <si>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</si>
  <si>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</si>
  <si>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</si>
  <si>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</si>
  <si>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</si>
  <si>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</si>
  <si>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</si>
  <si>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</si>
  <si>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</si>
  <si>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</si>
  <si>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</si>
  <si>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</si>
  <si>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</si>
  <si>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</si>
  <si>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</si>
  <si>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</si>
  <si>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</si>
  <si>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</si>
  <si>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</si>
  <si>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</si>
  <si>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</si>
  <si>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</si>
  <si>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</si>
  <si>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</si>
  <si>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</si>
  <si>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</si>
  <si>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</si>
  <si>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</si>
  <si>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</si>
  <si>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</si>
  <si>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</si>
  <si>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</si>
  <si>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</si>
  <si>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</si>
  <si>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</si>
  <si>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</si>
  <si>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</si>
  <si>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</si>
  <si>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</si>
  <si>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</si>
  <si>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</si>
  <si>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</si>
  <si>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</si>
  <si>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</si>
  <si>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</si>
  <si>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</si>
  <si>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</si>
  <si>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</si>
  <si>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</si>
  <si>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</si>
  <si>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</si>
  <si>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</si>
  <si>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</si>
  <si>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</si>
  <si>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</si>
  <si>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</si>
  <si>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</si>
  <si>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</si>
  <si>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</si>
  <si>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</si>
  <si>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</si>
  <si>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</si>
  <si>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</si>
  <si>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</si>
  <si>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</si>
  <si>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</si>
  <si>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</si>
  <si>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</si>
  <si>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</si>
  <si>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</si>
  <si>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</si>
  <si>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</si>
  <si>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</si>
  <si>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</si>
  <si>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</si>
  <si>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</si>
  <si>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</si>
  <si>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</si>
  <si>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</si>
  <si>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</si>
  <si>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</si>
  <si>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</si>
  <si>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</si>
  <si>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</si>
  <si>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</si>
  <si>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</si>
  <si>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</si>
  <si>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</si>
  <si>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</si>
  <si>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</si>
  <si>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</si>
  <si>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</si>
  <si>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</si>
  <si>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</si>
  <si>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</si>
  <si>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</si>
  <si>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</si>
  <si>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</si>
  <si>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</si>
  <si>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</si>
  <si>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</si>
  <si>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</si>
  <si>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</si>
  <si>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</si>
  <si>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</si>
  <si>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</si>
  <si>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</si>
  <si>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</si>
  <si>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</si>
  <si>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</si>
  <si>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</si>
  <si>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</si>
  <si>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</si>
  <si>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</si>
  <si>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</si>
  <si>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</si>
  <si>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</si>
  <si>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</si>
  <si>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</si>
  <si>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</si>
  <si>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</si>
  <si>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</si>
  <si>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</si>
  <si>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</si>
  <si>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</si>
  <si>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</si>
  <si>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</si>
  <si>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</si>
  <si>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</si>
  <si>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</si>
  <si>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</si>
  <si>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</si>
  <si>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</si>
  <si>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</si>
  <si>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</si>
  <si>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</si>
  <si>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</si>
  <si>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</si>
  <si>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</si>
  <si>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</si>
  <si>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</si>
  <si>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</si>
  <si>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</si>
  <si>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</si>
  <si>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</si>
  <si>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</si>
  <si>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</si>
  <si>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</si>
  <si>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</si>
  <si>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</si>
  <si>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</si>
  <si>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</si>
  <si>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</si>
  <si>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</si>
  <si>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</si>
  <si>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</si>
  <si>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</si>
  <si>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</si>
  <si>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</si>
  <si>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</si>
  <si>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</si>
  <si>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</si>
  <si>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</si>
  <si>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</si>
  <si>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</si>
  <si>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</si>
  <si>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</si>
  <si>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</si>
  <si>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</si>
  <si>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</si>
  <si>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</si>
  <si>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</si>
  <si>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</si>
  <si>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</si>
  <si>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</si>
  <si>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</si>
  <si>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</si>
  <si>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</si>
  <si>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</si>
  <si>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</si>
  <si>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</si>
  <si>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</si>
  <si>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</si>
  <si>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</si>
  <si>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</si>
  <si>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</si>
  <si>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</si>
  <si>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</si>
  <si>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</si>
  <si>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</si>
  <si>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</si>
  <si>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</si>
  <si>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</si>
  <si>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</si>
  <si>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</si>
  <si>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</si>
  <si>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</si>
  <si>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</si>
  <si>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</si>
  <si>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</si>
  <si>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</si>
  <si>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</si>
  <si>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</si>
  <si>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</si>
  <si>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</si>
  <si>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</si>
  <si>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</si>
  <si>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</si>
  <si>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</si>
  <si>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</si>
  <si>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</si>
  <si>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</si>
  <si>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</si>
  <si>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</si>
  <si>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</si>
  <si>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</si>
  <si>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</si>
  <si>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</si>
  <si>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</si>
  <si>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</si>
  <si>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</si>
  <si>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</si>
  <si>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</si>
  <si>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</si>
  <si>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</si>
  <si>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</si>
  <si>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</si>
  <si>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</si>
  <si>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</si>
  <si>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</si>
  <si>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</si>
  <si>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</si>
  <si>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</si>
  <si>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</si>
  <si>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</si>
  <si>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</si>
  <si>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</si>
  <si>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</si>
  <si>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</si>
  <si>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</si>
  <si>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</si>
  <si>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</si>
  <si>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</si>
  <si>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</si>
  <si>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</si>
  <si>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</si>
  <si>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</si>
  <si>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</si>
  <si>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</si>
  <si>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</si>
  <si>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</si>
  <si>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</si>
  <si>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</si>
  <si>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</si>
  <si>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</si>
  <si>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</si>
  <si>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</si>
  <si>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</si>
  <si>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</si>
  <si>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</si>
  <si>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</si>
  <si>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</si>
  <si>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</si>
  <si>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</si>
  <si>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</si>
  <si>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</si>
  <si>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</si>
  <si>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</si>
  <si>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</si>
  <si>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</si>
  <si>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</si>
  <si>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</si>
  <si>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</si>
  <si>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</si>
  <si>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</si>
  <si>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</si>
  <si>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</si>
  <si>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</si>
  <si>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</si>
  <si>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</si>
  <si>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</si>
  <si>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</si>
  <si>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</si>
  <si>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</si>
  <si>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</si>
  <si>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</si>
  <si>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</si>
  <si>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</si>
  <si>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</si>
  <si>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</si>
  <si>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</si>
  <si>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</si>
  <si>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</si>
  <si>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</si>
  <si>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</si>
  <si>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</si>
  <si>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</si>
  <si>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</si>
  <si>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</si>
  <si>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</si>
  <si>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</si>
  <si>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</si>
  <si>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</si>
  <si>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</si>
  <si>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</si>
  <si>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</si>
  <si>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</si>
  <si>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</si>
  <si>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</si>
  <si>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</si>
  <si>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</si>
  <si>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</si>
  <si>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</si>
  <si>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</si>
  <si>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</si>
  <si>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</si>
  <si>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</si>
  <si>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</si>
  <si>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</si>
  <si>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</si>
  <si>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</si>
  <si>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</si>
  <si>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</si>
  <si>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</si>
  <si>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</si>
  <si>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</si>
  <si>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</si>
  <si>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</si>
  <si>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</si>
  <si>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</si>
  <si>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</si>
  <si>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</si>
  <si>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</si>
  <si>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</si>
  <si>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</si>
  <si>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</si>
  <si>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</si>
  <si>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</si>
  <si>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</si>
  <si>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</si>
  <si>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</si>
  <si>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</si>
  <si>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</si>
  <si>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</si>
  <si>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</si>
  <si>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</si>
  <si>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</si>
  <si>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</si>
  <si>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</si>
  <si>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</si>
  <si>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</si>
  <si>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</si>
  <si>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</si>
  <si>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</si>
  <si>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</si>
  <si>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</si>
  <si>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</si>
  <si>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</si>
  <si>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</si>
  <si>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</si>
  <si>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</si>
  <si>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</si>
  <si>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</si>
  <si>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</si>
  <si>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</si>
  <si>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</si>
  <si>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</si>
  <si>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</si>
  <si>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</si>
  <si>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</si>
  <si>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</si>
  <si>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</si>
  <si>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</si>
  <si>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</si>
  <si>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</si>
  <si>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</si>
  <si>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</si>
  <si>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</si>
  <si>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</si>
  <si>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</si>
  <si>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</si>
  <si>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</si>
  <si>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</si>
  <si>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</si>
  <si>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</si>
  <si>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</si>
  <si>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</si>
  <si>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</si>
  <si>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</si>
  <si>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</si>
  <si>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</si>
  <si>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</si>
  <si>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</si>
  <si>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</si>
  <si>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</si>
  <si>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</si>
  <si>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</si>
  <si>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</si>
  <si>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</si>
  <si>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</si>
  <si>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</si>
  <si>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</si>
  <si>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</si>
  <si>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</si>
  <si>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</si>
  <si>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</si>
  <si>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</si>
  <si>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</si>
  <si>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</si>
  <si>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</si>
  <si>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</si>
  <si>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</si>
  <si>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</si>
  <si>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</si>
  <si>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</si>
  <si>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</si>
  <si>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</si>
  <si>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</si>
  <si>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</si>
  <si>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</si>
  <si>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</si>
  <si>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</si>
  <si>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</si>
  <si>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</si>
  <si>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</si>
  <si>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</si>
  <si>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</si>
  <si>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</si>
  <si>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</si>
  <si>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</si>
  <si>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</si>
  <si>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</si>
  <si>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</si>
  <si>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</si>
  <si>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</si>
  <si>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</si>
  <si>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</si>
  <si>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</si>
  <si>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</si>
  <si>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</si>
  <si>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</si>
  <si>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</si>
  <si>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</si>
  <si>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</si>
  <si>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</si>
  <si>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</si>
  <si>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</si>
  <si>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</si>
  <si>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</si>
  <si>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</si>
  <si>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</si>
  <si>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</si>
  <si>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</si>
  <si>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</si>
  <si>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</si>
  <si>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</si>
  <si>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</si>
  <si>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</si>
  <si>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</si>
  <si>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</si>
  <si>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</si>
  <si>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</si>
  <si>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</si>
  <si>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</si>
  <si>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</si>
  <si>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</si>
  <si>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</si>
  <si>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</si>
  <si>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</si>
  <si>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</si>
  <si>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</si>
  <si>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</si>
  <si>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</si>
  <si>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</si>
  <si>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</si>
  <si>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</si>
  <si>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</si>
  <si>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</si>
  <si>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</si>
  <si>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</si>
  <si>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</si>
  <si>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</si>
  <si>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</si>
  <si>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</si>
  <si>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</si>
  <si>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</si>
  <si>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</si>
  <si>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</si>
  <si>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</si>
  <si>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</si>
  <si>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</si>
  <si>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</si>
  <si>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</si>
  <si>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</si>
  <si>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</si>
  <si>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</si>
  <si>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</si>
  <si>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</si>
  <si>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</si>
  <si>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</si>
  <si>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</si>
  <si>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</si>
  <si>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</si>
  <si>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</si>
  <si>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</si>
  <si>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</si>
  <si>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</si>
  <si>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</si>
  <si>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</si>
  <si>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</si>
  <si>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</si>
  <si>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</si>
  <si>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</si>
  <si>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</si>
  <si>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</si>
  <si>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</si>
  <si>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</si>
  <si>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</si>
  <si>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</si>
  <si>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</si>
  <si>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</si>
  <si>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</si>
  <si>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</si>
  <si>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</si>
  <si>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</si>
  <si>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</si>
  <si>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</si>
  <si>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</si>
  <si>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</si>
  <si>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</si>
  <si>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</si>
  <si>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</si>
  <si>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</si>
  <si>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</si>
  <si>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</si>
  <si>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</si>
  <si>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</si>
  <si>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</si>
  <si>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</si>
  <si>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</si>
  <si>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</si>
  <si>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</si>
  <si>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</si>
  <si>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</si>
  <si>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</si>
  <si>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</si>
  <si>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</si>
  <si>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</si>
  <si>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</si>
  <si>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</si>
  <si>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</si>
  <si>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</si>
  <si>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</si>
  <si>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</si>
  <si>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</si>
  <si>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</si>
  <si>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</si>
  <si>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</si>
  <si>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</si>
  <si>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</si>
  <si>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</si>
  <si>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</si>
  <si>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</si>
  <si>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</si>
  <si>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</si>
  <si>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</si>
  <si>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</si>
  <si>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</si>
  <si>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</si>
  <si>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</si>
  <si>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</si>
  <si>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</si>
  <si>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</si>
  <si>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</si>
  <si>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</si>
  <si>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</si>
  <si>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</si>
  <si>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</si>
  <si>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</si>
  <si>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</si>
  <si>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</si>
  <si>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</si>
  <si>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</si>
  <si>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</si>
  <si>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</si>
  <si>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</si>
  <si>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</si>
  <si>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</si>
  <si>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</si>
  <si>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</si>
  <si>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</si>
  <si>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</si>
  <si>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</si>
  <si>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</si>
  <si>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</si>
  <si>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</si>
  <si>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</si>
  <si>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</si>
  <si>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</si>
  <si>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</si>
  <si>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</si>
  <si>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</si>
  <si>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</si>
  <si>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</si>
  <si>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</si>
  <si>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</si>
  <si>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</si>
  <si>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</si>
  <si>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</si>
  <si>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</si>
  <si>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</si>
  <si>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</si>
  <si>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</si>
  <si>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</si>
  <si>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</si>
  <si>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</si>
  <si>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</si>
  <si>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</si>
  <si>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</si>
  <si>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</si>
  <si>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</si>
  <si>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</si>
  <si>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</si>
  <si>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</si>
  <si>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</si>
  <si>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</si>
  <si>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</si>
  <si>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</si>
  <si>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</si>
  <si>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</si>
  <si>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</si>
  <si>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</si>
  <si>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</si>
  <si>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</si>
  <si>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</si>
  <si>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</si>
  <si>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</si>
  <si>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</si>
  <si>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</si>
  <si>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</si>
  <si>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</si>
  <si>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</si>
  <si>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</si>
  <si>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</si>
  <si>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</si>
  <si>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</si>
  <si>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</si>
  <si>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</si>
  <si>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</si>
  <si>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</si>
  <si>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</si>
  <si>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</si>
  <si>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</si>
  <si>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</si>
  <si>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</si>
  <si>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</si>
  <si>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</si>
  <si>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</si>
  <si>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</si>
  <si>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</si>
  <si>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</si>
  <si>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</si>
  <si>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</si>
  <si>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</si>
  <si>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</si>
  <si>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</si>
  <si>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</si>
  <si>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</si>
  <si>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</si>
  <si>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</si>
  <si>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</si>
  <si>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</si>
  <si>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</si>
  <si>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</si>
  <si>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</si>
  <si>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</si>
  <si>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</si>
  <si>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</si>
  <si>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</si>
  <si>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</si>
  <si>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</si>
  <si>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</si>
  <si>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</si>
  <si>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</si>
  <si>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</si>
  <si>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</si>
  <si>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</si>
  <si>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</si>
  <si>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</si>
  <si>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</si>
  <si>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</si>
  <si>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</si>
  <si>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</si>
  <si>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</si>
  <si>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</si>
  <si>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</si>
  <si>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</si>
  <si>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</si>
  <si>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</si>
  <si>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</si>
  <si>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</si>
  <si>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</si>
  <si>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</si>
  <si>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</si>
  <si>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</si>
  <si>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</si>
  <si>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</si>
  <si>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</si>
  <si>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</si>
  <si>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</si>
  <si>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</si>
  <si>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</si>
  <si>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</si>
  <si>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</si>
  <si>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</si>
  <si>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</si>
  <si>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</si>
  <si>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</si>
  <si>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</si>
  <si>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</si>
  <si>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</si>
  <si>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</si>
  <si>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</si>
  <si>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</si>
  <si>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</si>
  <si>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</si>
  <si>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</si>
  <si>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</si>
  <si>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</si>
  <si>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</si>
  <si>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</si>
  <si>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</si>
  <si>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</si>
  <si>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</si>
  <si>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</si>
  <si>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</si>
  <si>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</si>
  <si>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</si>
  <si>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</si>
  <si>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</si>
  <si>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</si>
  <si>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</si>
  <si>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</si>
  <si>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</si>
  <si>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</si>
  <si>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</si>
  <si>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</si>
  <si>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</si>
  <si>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</si>
  <si>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</si>
  <si>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</si>
  <si>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</si>
  <si>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</si>
  <si>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</si>
  <si>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</si>
  <si>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</si>
  <si>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</si>
  <si>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</si>
  <si>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</si>
  <si>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</si>
  <si>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</si>
  <si>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</si>
  <si>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</si>
  <si>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</si>
  <si>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</si>
  <si>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</si>
  <si>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</si>
  <si>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</si>
  <si>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</si>
  <si>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</si>
  <si>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</si>
  <si>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</si>
  <si>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</si>
  <si>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</si>
  <si>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</si>
  <si>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</si>
  <si>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</si>
  <si>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</si>
  <si>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</si>
  <si>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</si>
  <si>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</si>
  <si>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</si>
  <si>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</si>
  <si>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</si>
  <si>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</si>
  <si>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</si>
  <si>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</si>
  <si>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</si>
  <si>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</si>
  <si>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</si>
  <si>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</si>
  <si>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</si>
  <si>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</si>
  <si>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</si>
  <si>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</si>
  <si>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</si>
  <si>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</si>
  <si>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</si>
  <si>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</si>
  <si>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</si>
  <si>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</si>
  <si>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</si>
  <si>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</si>
  <si>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</si>
  <si>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</si>
  <si>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</si>
  <si>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</si>
  <si>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</si>
  <si>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</si>
  <si>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</si>
  <si>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</si>
  <si>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</si>
  <si>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</si>
  <si>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</si>
  <si>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</si>
  <si>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</si>
  <si>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</si>
  <si>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</si>
  <si>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</si>
  <si>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</si>
  <si>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</si>
  <si>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</si>
  <si>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</si>
  <si>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</si>
  <si>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</si>
  <si>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</si>
  <si>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</si>
  <si>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</si>
  <si>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</si>
  <si>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</si>
  <si>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</si>
  <si>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</si>
  <si>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</si>
  <si>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</si>
  <si>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</si>
  <si>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</si>
  <si>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</si>
  <si>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</si>
  <si>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</si>
  <si>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</si>
  <si>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</si>
  <si>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</si>
  <si>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</si>
  <si>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</si>
  <si>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</si>
  <si>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</si>
  <si>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</si>
  <si>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</si>
  <si>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</si>
  <si>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</si>
  <si>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</si>
  <si>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</si>
  <si>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</si>
  <si>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</si>
  <si>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</si>
  <si>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</si>
  <si>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</si>
  <si>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</si>
  <si>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</si>
  <si>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</si>
  <si>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</si>
  <si>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</si>
  <si>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</si>
  <si>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</si>
  <si>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</si>
  <si>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</si>
  <si>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</si>
  <si>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</si>
  <si>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</si>
  <si>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</si>
  <si>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</si>
  <si>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</si>
  <si>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</si>
  <si>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</si>
  <si>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</si>
  <si>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</si>
  <si>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</si>
  <si>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</si>
  <si>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</si>
  <si>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</si>
  <si>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</si>
  <si>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</si>
  <si>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</si>
  <si>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</si>
  <si>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</si>
  <si>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</si>
  <si>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</si>
  <si>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</si>
  <si>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</si>
  <si>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</si>
  <si>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</si>
  <si>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</si>
  <si>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</si>
  <si>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</si>
  <si>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</si>
  <si>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</si>
  <si>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</si>
  <si>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</si>
  <si>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</si>
  <si>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</si>
  <si>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</si>
  <si>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</si>
  <si>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</si>
  <si>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</si>
  <si>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</si>
  <si>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</si>
  <si>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</si>
  <si>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</si>
  <si>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</si>
  <si>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</si>
  <si>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</si>
  <si>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</si>
  <si>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</si>
  <si>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</si>
  <si>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</si>
  <si>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</si>
  <si>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</si>
  <si>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</si>
  <si>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</si>
  <si>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</si>
  <si>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</si>
  <si>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</si>
  <si>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</si>
  <si>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</si>
  <si>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</si>
  <si>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</si>
  <si>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</si>
  <si>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</si>
  <si>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</si>
  <si>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</si>
  <si>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</si>
  <si>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</si>
  <si>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</si>
  <si>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</si>
  <si>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</si>
  <si>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</si>
  <si>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</si>
  <si>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</si>
  <si>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</si>
  <si>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</si>
  <si>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</si>
  <si>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</si>
  <si>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</si>
  <si>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</si>
  <si>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</si>
  <si>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</si>
  <si>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</si>
  <si>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</si>
  <si>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</si>
  <si>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</si>
  <si>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</si>
  <si>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</si>
  <si>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</si>
  <si>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</si>
  <si>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</si>
  <si>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</si>
  <si>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</si>
  <si>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</si>
  <si>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</si>
  <si>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</si>
  <si>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</si>
  <si>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</si>
  <si>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</si>
  <si>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</si>
  <si>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</si>
  <si>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</si>
  <si>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</si>
  <si>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</si>
  <si>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</si>
  <si>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</si>
  <si>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</si>
  <si>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</si>
  <si>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</si>
  <si>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</si>
  <si>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</si>
  <si>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</si>
  <si>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</si>
  <si>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</si>
  <si>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</si>
  <si>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</si>
  <si>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</si>
  <si>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</si>
  <si>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</si>
  <si>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</si>
  <si>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</si>
  <si>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</si>
  <si>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</si>
  <si>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</si>
  <si>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</si>
  <si>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</si>
  <si>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</si>
  <si>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</si>
  <si>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</si>
  <si>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</si>
  <si>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</si>
  <si>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</si>
  <si>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</si>
  <si>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</si>
  <si>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</si>
  <si>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</si>
  <si>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</si>
  <si>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</si>
  <si>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</si>
  <si>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</si>
  <si>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</si>
  <si>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</si>
  <si>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</si>
  <si>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</si>
  <si>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</si>
  <si>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</si>
  <si>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</si>
  <si>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</si>
  <si>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</si>
  <si>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</si>
  <si>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</si>
  <si>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</si>
  <si>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</si>
  <si>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</si>
  <si>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</si>
  <si>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</si>
  <si>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</si>
  <si>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</si>
  <si>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</si>
  <si>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</si>
  <si>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</si>
  <si>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</si>
  <si>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</si>
  <si>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</si>
  <si>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</si>
  <si>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</si>
  <si>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</si>
  <si>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</si>
  <si>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</si>
  <si>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</si>
  <si>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</si>
  <si>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</si>
  <si>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</si>
  <si>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</si>
  <si>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</si>
  <si>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</si>
  <si>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</si>
  <si>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</si>
  <si>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</si>
  <si>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</si>
  <si>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</si>
  <si>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</si>
  <si>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</si>
  <si>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</si>
  <si>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</si>
  <si>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</si>
  <si>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</si>
  <si>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</si>
  <si>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</si>
  <si>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</si>
  <si>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</si>
  <si>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</si>
  <si>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</si>
  <si>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</si>
  <si>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</si>
  <si>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</si>
  <si>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</si>
  <si>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</si>
  <si>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</si>
  <si>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</si>
  <si>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</si>
  <si>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</si>
  <si>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</si>
  <si>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</si>
  <si>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</si>
  <si>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</si>
  <si>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</si>
  <si>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</si>
  <si>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</si>
  <si>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</si>
  <si>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</si>
  <si>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</si>
  <si>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</si>
  <si>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</si>
  <si>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</si>
  <si>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</si>
  <si>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</si>
  <si>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</si>
  <si>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</si>
  <si>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</si>
  <si>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</si>
  <si>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</si>
  <si>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</si>
  <si>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</si>
  <si>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</si>
  <si>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</si>
  <si>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</si>
  <si>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</si>
  <si>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</si>
  <si>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</si>
  <si>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</si>
  <si>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</si>
  <si>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</si>
  <si>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</si>
  <si>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</si>
  <si>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</si>
  <si>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</si>
  <si>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</si>
  <si>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</si>
  <si>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</si>
  <si>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</si>
  <si>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</si>
  <si>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</si>
  <si>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</si>
  <si>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</si>
  <si>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</si>
  <si>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</si>
  <si>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</si>
  <si>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</si>
  <si>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</si>
  <si>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</si>
  <si>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</si>
  <si>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</si>
  <si>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</si>
  <si>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</si>
  <si>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</si>
  <si>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</si>
  <si>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</si>
  <si>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</si>
  <si>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</si>
  <si>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</si>
  <si>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</si>
  <si>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</si>
  <si>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</si>
  <si>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</si>
  <si>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</si>
  <si>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</si>
  <si>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</si>
  <si>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</si>
  <si>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</si>
  <si>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</si>
  <si>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</si>
  <si>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</si>
  <si>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</si>
  <si>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</si>
  <si>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</si>
  <si>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</si>
  <si>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</si>
  <si>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</si>
  <si>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</si>
  <si>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</si>
  <si>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</si>
  <si>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</si>
  <si>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</si>
  <si>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</si>
  <si>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</si>
  <si>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</si>
  <si>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</si>
  <si>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</si>
  <si>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</si>
  <si>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</si>
  <si>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</si>
  <si>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</si>
  <si>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</si>
  <si>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</si>
  <si>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</si>
  <si>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</si>
  <si>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</si>
  <si>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</si>
  <si>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</si>
  <si>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</si>
  <si>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</si>
  <si>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</si>
  <si>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</si>
  <si>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</si>
  <si>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</si>
  <si>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</si>
  <si>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</si>
  <si>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</si>
  <si>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</si>
  <si>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</si>
  <si>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</si>
  <si>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</si>
  <si>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</si>
  <si>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</si>
  <si>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</si>
  <si>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</si>
  <si>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</si>
  <si>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</si>
  <si>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</si>
  <si>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</si>
  <si>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</si>
  <si>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</si>
  <si>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</si>
  <si>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</si>
  <si>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</si>
  <si>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</si>
  <si>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</si>
  <si>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</si>
  <si>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</si>
  <si>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</si>
  <si>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</si>
  <si>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</si>
  <si>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</si>
  <si>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</si>
  <si>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</si>
  <si>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</si>
  <si>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</si>
  <si>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</si>
  <si>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</si>
  <si>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</si>
  <si>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</si>
  <si>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</si>
  <si>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</si>
  <si>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</si>
  <si>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</si>
  <si>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</si>
  <si>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</si>
  <si>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</si>
  <si>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</si>
  <si>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</si>
  <si>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</si>
  <si>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</si>
  <si>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</si>
  <si>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</si>
  <si>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</si>
  <si>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</si>
  <si>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</si>
  <si>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</si>
  <si>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</si>
  <si>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</si>
  <si>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</si>
  <si>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</si>
  <si>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</si>
  <si>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</si>
  <si>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</si>
  <si>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</si>
  <si>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</si>
  <si>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</si>
  <si>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</si>
  <si>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</si>
  <si>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</si>
  <si>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</si>
  <si>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</si>
  <si>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</si>
  <si>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</si>
  <si>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</si>
  <si>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</si>
  <si>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</si>
  <si>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</si>
  <si>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</si>
  <si>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</si>
  <si>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</si>
  <si>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</si>
  <si>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</si>
  <si>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</si>
  <si>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</si>
  <si>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</si>
  <si>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</si>
  <si>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</si>
  <si>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</si>
  <si>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</si>
  <si>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</si>
  <si>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</si>
  <si>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</si>
  <si>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</si>
  <si>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</si>
  <si>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</si>
  <si>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</si>
  <si>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</si>
  <si>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</si>
  <si>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</si>
  <si>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</si>
  <si>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</si>
  <si>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</si>
  <si>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</si>
  <si>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</si>
  <si>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</si>
  <si>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</si>
  <si>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</si>
  <si>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</si>
  <si>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</si>
  <si>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</si>
  <si>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</si>
  <si>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</si>
  <si>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</si>
  <si>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</si>
  <si>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</si>
  <si>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</si>
  <si>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</si>
  <si>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</si>
  <si>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</si>
  <si>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</si>
  <si>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</si>
  <si>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</si>
  <si>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</si>
  <si>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</si>
  <si>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</si>
  <si>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</si>
  <si>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</si>
  <si>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</si>
  <si>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</si>
  <si>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</si>
  <si>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</si>
  <si>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</si>
  <si>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</si>
  <si>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</si>
  <si>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</si>
  <si>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</si>
  <si>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</si>
  <si>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</si>
  <si>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</si>
  <si>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</si>
  <si>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</si>
  <si>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</si>
  <si>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</si>
  <si>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</si>
  <si>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</si>
  <si>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</si>
  <si>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</si>
  <si>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</si>
  <si>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</si>
  <si>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</si>
  <si>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</si>
  <si>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</si>
  <si>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</si>
  <si>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</si>
  <si>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</si>
  <si>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</si>
  <si>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</si>
  <si>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</si>
  <si>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</si>
  <si>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</si>
  <si>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</si>
  <si>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</si>
  <si>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</si>
  <si>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</si>
  <si>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</si>
  <si>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</si>
  <si>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</si>
  <si>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</si>
  <si>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</si>
  <si>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</si>
  <si>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</si>
  <si>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</si>
  <si>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</si>
  <si>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</si>
  <si>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</si>
  <si>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</si>
  <si>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</si>
  <si>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</si>
  <si>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</si>
  <si>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</si>
  <si>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</si>
  <si>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</si>
  <si>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</si>
  <si>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</si>
  <si>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</si>
  <si>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</si>
  <si>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</si>
  <si>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</si>
  <si>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</si>
  <si>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</si>
  <si>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</si>
  <si>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</si>
  <si>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</si>
  <si>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</si>
  <si>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</si>
  <si>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</si>
  <si>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</si>
  <si>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</si>
  <si>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</si>
  <si>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</si>
  <si>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</si>
  <si>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</si>
  <si>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</si>
  <si>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</si>
  <si>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</si>
  <si>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</si>
  <si>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</si>
  <si>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</si>
  <si>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</si>
  <si>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</si>
  <si>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</si>
  <si>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</si>
  <si>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</si>
  <si>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</si>
  <si>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</si>
  <si>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</si>
  <si>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</si>
  <si>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</si>
  <si>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</si>
  <si>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</si>
  <si>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</si>
  <si>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</si>
  <si>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</si>
  <si>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</si>
  <si>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</si>
  <si>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</si>
  <si>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</si>
  <si>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</si>
  <si>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</si>
  <si>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</si>
  <si>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</si>
  <si>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</si>
  <si>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</si>
  <si>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</si>
  <si>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</si>
  <si>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</si>
  <si>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</si>
  <si>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</si>
  <si>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</si>
  <si>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</si>
  <si>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</si>
  <si>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</si>
  <si>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</si>
  <si>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</si>
  <si>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</si>
  <si>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</si>
  <si>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</si>
  <si>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</si>
  <si>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</si>
  <si>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</si>
  <si>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</si>
  <si>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</si>
  <si>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</si>
  <si>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</si>
  <si>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</si>
  <si>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</si>
  <si>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</si>
  <si>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</si>
  <si>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</si>
  <si>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</si>
  <si>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</si>
  <si>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</si>
  <si>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</si>
  <si>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</si>
  <si>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</si>
  <si>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</si>
  <si>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</si>
  <si>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</si>
  <si>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</si>
  <si>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</si>
  <si>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</si>
  <si>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</si>
  <si>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</si>
  <si>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</si>
  <si>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</si>
  <si>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</si>
  <si>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</si>
  <si>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</si>
  <si>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</si>
  <si>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</si>
  <si>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</si>
  <si>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</si>
  <si>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</si>
  <si>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</si>
  <si>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</si>
  <si>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</si>
  <si>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</si>
  <si>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</si>
  <si>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</si>
  <si>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</si>
  <si>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</si>
  <si>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</si>
  <si>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</si>
  <si>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</si>
  <si>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</si>
  <si>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</si>
  <si>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</si>
  <si>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</si>
  <si>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</si>
  <si>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</si>
  <si>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</si>
  <si>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</si>
  <si>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</si>
  <si>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</si>
  <si>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</si>
  <si>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</si>
  <si>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</si>
  <si>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</si>
  <si>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</si>
  <si>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</si>
  <si>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</si>
  <si>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</si>
  <si>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</si>
  <si>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</si>
  <si>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</si>
  <si>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</si>
  <si>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</si>
  <si>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</si>
  <si>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</si>
  <si>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</si>
  <si>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</si>
  <si>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</si>
  <si>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</si>
  <si>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</si>
  <si>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</si>
  <si>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</si>
  <si>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</si>
  <si>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</si>
  <si>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</si>
  <si>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</si>
  <si>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</si>
  <si>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</si>
  <si>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</si>
  <si>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</si>
  <si>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</si>
  <si>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</si>
  <si>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</si>
  <si>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</si>
  <si>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</si>
  <si>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</si>
  <si>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</si>
  <si>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</si>
  <si>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</si>
  <si>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</si>
  <si>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</si>
  <si>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</si>
  <si>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</si>
  <si>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</si>
  <si>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</si>
  <si>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</si>
  <si>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</si>
  <si>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</si>
  <si>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</si>
  <si>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</si>
  <si>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</si>
  <si>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</si>
  <si>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</si>
  <si>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</si>
  <si>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</si>
  <si>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</si>
  <si>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</si>
  <si>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</si>
  <si>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</si>
  <si>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</si>
  <si>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</si>
  <si>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</si>
  <si>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</si>
  <si>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</si>
  <si>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</si>
  <si>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</si>
  <si>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</si>
  <si>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</si>
  <si>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</si>
  <si>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</si>
  <si>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</si>
  <si>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</si>
  <si>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</si>
  <si>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</si>
  <si>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</si>
  <si>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</si>
  <si>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</si>
  <si>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</si>
  <si>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</si>
  <si>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</si>
  <si>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</si>
  <si>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</si>
  <si>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</si>
  <si>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</si>
  <si>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</si>
  <si>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</si>
  <si>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</si>
  <si>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</si>
  <si>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</si>
  <si>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</si>
  <si>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</si>
  <si>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</si>
  <si>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</si>
  <si>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</si>
  <si>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</si>
  <si>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</si>
  <si>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</si>
  <si>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</si>
  <si>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</si>
  <si>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</si>
  <si>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</si>
  <si>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</si>
  <si>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</si>
  <si>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</si>
  <si>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</si>
  <si>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</si>
  <si>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</si>
  <si>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</si>
  <si>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</si>
  <si>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</si>
  <si>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</si>
  <si>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</si>
  <si>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</si>
  <si>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</si>
  <si>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</si>
  <si>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</si>
  <si>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</si>
  <si>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</si>
  <si>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</si>
  <si>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</si>
  <si>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</si>
  <si>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</si>
  <si>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</si>
  <si>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</si>
  <si>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</si>
  <si>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</si>
  <si>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</si>
  <si>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</si>
  <si>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</si>
  <si>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</si>
  <si>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</si>
  <si>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</si>
  <si>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</si>
  <si>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</si>
  <si>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</si>
  <si>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</si>
  <si>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</si>
  <si>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</si>
  <si>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</si>
  <si>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</si>
  <si>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</si>
  <si>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</si>
  <si>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</si>
  <si>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</si>
  <si>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</si>
  <si>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</si>
  <si>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</si>
  <si>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</si>
  <si>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</si>
  <si>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</si>
  <si>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</si>
  <si>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</si>
  <si>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</si>
  <si>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</si>
  <si>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</si>
  <si>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</si>
  <si>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</si>
  <si>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</si>
  <si>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</si>
  <si>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</si>
  <si>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</si>
  <si>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</si>
  <si>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</si>
  <si>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</si>
  <si>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</si>
  <si>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</si>
  <si>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</si>
  <si>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</si>
  <si>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</si>
  <si>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</si>
  <si>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</si>
  <si>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</si>
  <si>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</si>
  <si>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</si>
  <si>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</si>
  <si>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</si>
  <si>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</si>
  <si>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</si>
  <si>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</si>
  <si>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</si>
  <si>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</si>
  <si>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</si>
  <si>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</si>
  <si>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</si>
  <si>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</si>
  <si>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</si>
  <si>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</si>
  <si>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</si>
  <si>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</si>
  <si>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</si>
  <si>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</si>
  <si>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</si>
  <si>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</si>
  <si>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</si>
  <si>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</si>
  <si>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</si>
  <si>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</si>
  <si>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</si>
  <si>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</si>
  <si>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</si>
  <si>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</si>
  <si>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</si>
  <si>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</si>
  <si>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</si>
  <si>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</si>
  <si>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</si>
  <si>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</si>
  <si>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</si>
  <si>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</si>
  <si>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</si>
  <si>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</si>
  <si>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</si>
  <si>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</si>
  <si>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</si>
  <si>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</si>
  <si>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</si>
  <si>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</si>
  <si>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</si>
  <si>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</si>
  <si>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</si>
  <si>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</si>
  <si>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</si>
  <si>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</si>
  <si>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</si>
  <si>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</si>
  <si>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</si>
  <si>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</si>
  <si>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</si>
  <si>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</si>
  <si>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</si>
  <si>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</si>
  <si>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</si>
  <si>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</si>
  <si>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</si>
  <si>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</si>
  <si>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</si>
  <si>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</si>
  <si>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</si>
  <si>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</si>
  <si>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</si>
  <si>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</si>
  <si>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</si>
  <si>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</si>
  <si>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</si>
  <si>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</si>
  <si>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</si>
  <si>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</si>
  <si>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</si>
  <si>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</si>
  <si>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</si>
  <si>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</si>
  <si>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</si>
  <si>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</si>
  <si>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</si>
  <si>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</si>
  <si>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</si>
  <si>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</si>
  <si>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</si>
  <si>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</si>
  <si>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</si>
  <si>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</si>
  <si>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</si>
  <si>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</si>
  <si>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</si>
  <si>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</si>
  <si>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</si>
  <si>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</si>
  <si>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</si>
  <si>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</si>
  <si>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</si>
  <si>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</si>
  <si>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</si>
  <si>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</si>
  <si>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</si>
  <si>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</si>
  <si>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</si>
  <si>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</si>
  <si>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</si>
  <si>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</si>
  <si>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</si>
  <si>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</si>
  <si>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</si>
  <si>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</si>
  <si>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</si>
  <si>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</si>
  <si>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</si>
  <si>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</si>
  <si>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</si>
  <si>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</si>
  <si>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</si>
  <si>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</si>
  <si>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</si>
  <si>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</si>
  <si>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</si>
  <si>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</si>
  <si>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</si>
  <si>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</si>
  <si>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</si>
  <si>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</si>
  <si>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</si>
  <si>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</si>
  <si>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</si>
  <si>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</si>
  <si>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</si>
  <si>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</si>
  <si>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</si>
  <si>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</si>
  <si>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</si>
  <si>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</si>
  <si>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</si>
  <si>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</si>
  <si>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</si>
  <si>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</si>
  <si>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</si>
  <si>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</si>
  <si>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</si>
  <si>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</si>
  <si>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</si>
  <si>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</si>
  <si>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</si>
  <si>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</si>
  <si>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</si>
  <si>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</si>
  <si>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</si>
  <si>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</si>
  <si>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</si>
  <si>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</si>
  <si>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</si>
  <si>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</si>
  <si>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</si>
  <si>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</si>
  <si>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</si>
  <si>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</si>
  <si>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</si>
  <si>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</si>
  <si>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</si>
  <si>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</si>
  <si>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</si>
  <si>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</si>
  <si>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</si>
  <si>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</si>
  <si>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</si>
  <si>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</si>
  <si>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</si>
  <si>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</si>
  <si>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</si>
  <si>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</si>
  <si>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</si>
  <si>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</si>
  <si>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</si>
  <si>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</si>
  <si>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</si>
  <si>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</si>
  <si>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</si>
  <si>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</si>
  <si>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</si>
  <si>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</si>
  <si>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</si>
  <si>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</si>
  <si>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</si>
  <si>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</si>
  <si>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</si>
  <si>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</si>
  <si>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</si>
  <si>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</si>
  <si>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</si>
  <si>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</si>
  <si>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</si>
  <si>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</si>
  <si>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</si>
  <si>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</si>
  <si>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</si>
  <si>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</si>
  <si>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</si>
  <si>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</si>
  <si>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</si>
  <si>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</si>
  <si>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</si>
  <si>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</si>
  <si>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</si>
  <si>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</si>
  <si>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</si>
  <si>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</si>
  <si>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</si>
  <si>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</si>
  <si>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</si>
  <si>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</si>
  <si>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</si>
  <si>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</si>
  <si>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</si>
  <si>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</si>
  <si>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</si>
  <si>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</si>
  <si>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</si>
  <si>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</si>
  <si>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</si>
  <si>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</si>
  <si>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</si>
  <si>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</si>
  <si>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</si>
  <si>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</si>
  <si>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</si>
  <si>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</si>
  <si>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</si>
  <si>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</si>
  <si>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</si>
  <si>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</si>
  <si>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</si>
  <si>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</si>
  <si>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</si>
  <si>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</si>
  <si>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</si>
  <si>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</si>
  <si>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</si>
  <si>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</si>
  <si>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</si>
  <si>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</si>
  <si>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</si>
  <si>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</si>
  <si>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</si>
  <si>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</si>
  <si>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</si>
  <si>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</si>
  <si>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</si>
  <si>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</si>
  <si>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</si>
  <si>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</si>
  <si>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</si>
  <si>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</si>
  <si>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</si>
  <si>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</si>
  <si>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</si>
  <si>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</si>
  <si>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</si>
  <si>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</si>
  <si>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</si>
  <si>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</si>
  <si>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</si>
  <si>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</si>
  <si>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</si>
  <si>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</si>
  <si>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</si>
  <si>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</si>
  <si>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</si>
  <si>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</si>
  <si>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</si>
  <si>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</si>
  <si>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</si>
  <si>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</si>
  <si>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</si>
  <si>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</si>
  <si>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</si>
  <si>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</si>
  <si>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</si>
  <si>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</si>
  <si>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</si>
  <si>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</si>
  <si>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</si>
  <si>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</si>
  <si>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</si>
  <si>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</si>
  <si>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</si>
  <si>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</si>
  <si>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</si>
  <si>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</si>
  <si>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</si>
  <si>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</si>
  <si>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</si>
  <si>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</si>
  <si>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</si>
  <si>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</si>
  <si>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</si>
  <si>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</si>
  <si>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</si>
  <si>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</si>
  <si>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</si>
  <si>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</si>
  <si>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</si>
  <si>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</si>
  <si>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</si>
  <si>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</si>
  <si>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</si>
  <si>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</si>
  <si>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</si>
  <si>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</si>
  <si>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</si>
  <si>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</si>
  <si>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</si>
  <si>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</si>
  <si>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</si>
  <si>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</si>
  <si>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</si>
  <si>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</si>
  <si>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</si>
  <si>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</si>
  <si>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</si>
  <si>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</si>
  <si>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</si>
  <si>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</si>
  <si>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</si>
  <si>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</si>
  <si>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</si>
  <si>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</si>
  <si>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</si>
  <si>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</si>
  <si>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</si>
  <si>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</si>
  <si>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</si>
  <si>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</si>
  <si>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</si>
  <si>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</si>
  <si>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</si>
  <si>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</si>
  <si>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</si>
  <si>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</si>
  <si>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</si>
  <si>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</si>
  <si>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</si>
  <si>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</si>
  <si>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</si>
  <si>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</si>
  <si>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</si>
  <si>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</si>
  <si>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</si>
  <si>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</si>
  <si>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</si>
  <si>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</si>
  <si>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</si>
  <si>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</si>
  <si>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</si>
  <si>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</si>
  <si>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</si>
  <si>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</si>
  <si>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</si>
  <si>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</si>
  <si>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</si>
  <si>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</si>
  <si>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</si>
  <si>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</si>
  <si>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</si>
  <si>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</si>
  <si>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</si>
  <si>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</si>
  <si>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</si>
  <si>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</si>
  <si>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</si>
  <si>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</si>
  <si>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</si>
  <si>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</si>
  <si>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</si>
  <si>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</si>
  <si>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</si>
  <si>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</si>
  <si>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</si>
  <si>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</si>
  <si>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</si>
  <si>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</si>
  <si>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</si>
  <si>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</si>
  <si>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</si>
  <si>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</si>
  <si>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</si>
  <si>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</si>
  <si>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</si>
  <si>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</si>
  <si>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</si>
  <si>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</si>
  <si>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</si>
  <si>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</si>
  <si>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</si>
  <si>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</si>
  <si>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</si>
  <si>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</si>
  <si>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</si>
  <si>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</si>
  <si>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</si>
  <si>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</si>
  <si>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</si>
  <si>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</si>
  <si>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</si>
  <si>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</si>
  <si>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</si>
  <si>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</si>
  <si>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</si>
  <si>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</si>
  <si>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</si>
  <si>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</si>
  <si>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</si>
  <si>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</si>
  <si>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</si>
  <si>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</si>
  <si>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</si>
  <si>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</si>
  <si>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</si>
  <si>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</si>
  <si>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</si>
  <si>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</si>
  <si>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</si>
  <si>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</si>
  <si>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</si>
  <si>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</si>
  <si>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</si>
  <si>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</si>
  <si>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</si>
  <si>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</si>
  <si>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</si>
  <si>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</si>
  <si>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</si>
  <si>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</si>
  <si>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</si>
  <si>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</si>
  <si>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</si>
  <si>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</si>
  <si>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</si>
  <si>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</si>
  <si>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</si>
  <si>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</si>
  <si>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</si>
  <si>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</si>
  <si>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</si>
  <si>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</si>
  <si>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</si>
  <si>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</si>
  <si>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</si>
  <si>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</si>
  <si>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</si>
  <si>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</si>
  <si>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</si>
  <si>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</si>
  <si>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</si>
  <si>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</si>
  <si>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</si>
  <si>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</si>
  <si>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</si>
  <si>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</si>
  <si>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</si>
  <si>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</si>
  <si>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</si>
  <si>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</si>
  <si>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</si>
  <si>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</si>
  <si>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</si>
  <si>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</si>
  <si>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</si>
  <si>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</si>
  <si>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</si>
  <si>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</si>
  <si>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</si>
  <si>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</si>
  <si>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</si>
  <si>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</si>
  <si>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</si>
  <si>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</si>
  <si>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</si>
  <si>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</si>
  <si>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</si>
  <si>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</si>
  <si>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</si>
  <si>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</si>
  <si>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</si>
  <si>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</si>
  <si>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</si>
  <si>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</si>
  <si>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</si>
  <si>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</si>
  <si>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</si>
  <si>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</si>
  <si>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</si>
  <si>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</si>
  <si>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</si>
  <si>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</si>
  <si>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</si>
  <si>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</si>
  <si>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</si>
  <si>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</si>
  <si>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</si>
  <si>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</si>
  <si>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</si>
  <si>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</si>
  <si>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</si>
  <si>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</si>
  <si>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</si>
  <si>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</si>
  <si>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</si>
  <si>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</si>
  <si>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</si>
  <si>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</si>
  <si>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</si>
  <si>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</si>
  <si>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</si>
  <si>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</si>
  <si>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</si>
  <si>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</si>
  <si>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</si>
  <si>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</si>
  <si>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</si>
  <si>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</si>
  <si>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</si>
  <si>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</si>
  <si>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</si>
  <si>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</si>
  <si>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</si>
  <si>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</si>
  <si>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</si>
  <si>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</si>
  <si>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</si>
  <si>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</si>
  <si>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</si>
  <si>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</si>
  <si>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</si>
  <si>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</si>
  <si>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</si>
  <si>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</si>
  <si>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</si>
  <si>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</si>
  <si>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</si>
  <si>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</si>
  <si>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</si>
  <si>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</si>
  <si>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</si>
  <si>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</si>
  <si>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</si>
  <si>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</si>
  <si>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</si>
  <si>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</si>
  <si>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</si>
  <si>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</si>
  <si>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</si>
  <si>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</si>
  <si>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</si>
  <si>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</si>
  <si>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</si>
  <si>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</si>
  <si>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</si>
  <si>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</si>
  <si>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</si>
  <si>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</si>
  <si>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</si>
  <si>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</si>
  <si>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</si>
  <si>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</si>
  <si>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</si>
  <si>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</si>
  <si>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</si>
  <si>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</si>
  <si>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</si>
  <si>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</si>
  <si>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</si>
  <si>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</si>
  <si>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</si>
  <si>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</si>
  <si>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</si>
  <si>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</si>
  <si>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</si>
  <si>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</si>
  <si>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</si>
  <si>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</si>
  <si>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</si>
  <si>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</si>
  <si>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</si>
  <si>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</si>
  <si>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</si>
  <si>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</si>
  <si>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</si>
  <si>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</si>
  <si>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</si>
  <si>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</si>
  <si>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</si>
  <si>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</si>
  <si>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</si>
  <si>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</si>
  <si>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</si>
  <si>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</si>
  <si>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</si>
  <si>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</si>
  <si>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</si>
  <si>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</si>
  <si>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</si>
  <si>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</si>
  <si>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</si>
  <si>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</si>
  <si>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</si>
  <si>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</si>
  <si>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</si>
  <si>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</si>
  <si>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</si>
  <si>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</si>
  <si>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</si>
  <si>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</si>
  <si>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</si>
  <si>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</si>
  <si>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</si>
  <si>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</si>
  <si>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</si>
  <si>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</si>
  <si>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</si>
  <si>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</si>
  <si>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</si>
  <si>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</si>
  <si>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</si>
  <si>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</si>
  <si>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</si>
  <si>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</si>
  <si>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</si>
  <si>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</si>
  <si>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</si>
  <si>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</si>
  <si>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</si>
  <si>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</si>
  <si>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</si>
  <si>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</si>
  <si>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</si>
  <si>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</si>
  <si>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</si>
  <si>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</si>
  <si>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</si>
  <si>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</si>
  <si>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</si>
  <si>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</si>
  <si>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</si>
  <si>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</si>
  <si>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</si>
  <si>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</si>
  <si>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</si>
  <si>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</si>
  <si>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</si>
  <si>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</si>
  <si>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</si>
  <si>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</si>
  <si>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</si>
  <si>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</si>
  <si>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</si>
  <si>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</si>
  <si>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</si>
  <si>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</si>
  <si>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</si>
  <si>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</si>
  <si>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</si>
  <si>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</si>
  <si>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</si>
  <si>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</si>
  <si>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</si>
  <si>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</si>
  <si>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</si>
  <si>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</si>
  <si>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</si>
  <si>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</si>
  <si>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</si>
  <si>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</si>
  <si>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</si>
  <si>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</si>
  <si>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</si>
  <si>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</si>
  <si>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</si>
  <si>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</si>
  <si>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</si>
  <si>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</si>
  <si>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</si>
  <si>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</si>
  <si>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</si>
  <si>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</si>
  <si>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</si>
  <si>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</si>
  <si>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</si>
  <si>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</si>
  <si>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</si>
  <si>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</si>
  <si>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</si>
  <si>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</si>
  <si>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</si>
  <si>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</si>
  <si>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</si>
  <si>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</si>
  <si>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</si>
  <si>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</si>
  <si>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</si>
  <si>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</si>
  <si>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</si>
  <si>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</si>
  <si>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</si>
  <si>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</si>
  <si>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</si>
  <si>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</si>
  <si>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</si>
  <si>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</si>
  <si>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</si>
  <si>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</si>
  <si>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</si>
  <si>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</si>
  <si>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</si>
  <si>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</si>
  <si>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</si>
  <si>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</si>
  <si>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</si>
  <si>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</si>
  <si>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</si>
  <si>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</si>
  <si>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</si>
  <si>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</si>
  <si>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</si>
  <si>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</si>
  <si>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</si>
  <si>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</si>
  <si>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</si>
  <si>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</si>
  <si>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</si>
  <si>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</si>
  <si>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</si>
  <si>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</si>
  <si>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</si>
  <si>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</si>
  <si>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</si>
  <si>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</si>
  <si>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</si>
  <si>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</si>
  <si>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</si>
  <si>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</si>
  <si>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</si>
  <si>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</si>
  <si>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</si>
  <si>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</si>
  <si>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</si>
  <si>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</si>
  <si>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</si>
  <si>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</si>
  <si>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</si>
  <si>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</si>
  <si>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</si>
  <si>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</si>
  <si>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</si>
  <si>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</si>
  <si>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</si>
  <si>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</si>
  <si>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</si>
  <si>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</si>
  <si>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</si>
  <si>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</si>
  <si>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</si>
  <si>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</si>
  <si>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</si>
  <si>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</si>
  <si>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</si>
  <si>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</si>
  <si>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</si>
  <si>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</si>
  <si>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</si>
  <si>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</si>
  <si>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</si>
  <si>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</si>
  <si>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</si>
  <si>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</si>
  <si>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</si>
  <si>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</si>
  <si>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</si>
  <si>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</si>
  <si>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</si>
  <si>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</si>
  <si>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</si>
  <si>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</si>
  <si>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</si>
  <si>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</si>
  <si>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</si>
  <si>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</si>
  <si>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</si>
  <si>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</si>
  <si>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</si>
  <si>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</si>
  <si>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</si>
  <si>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</si>
  <si>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</si>
  <si>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</si>
  <si>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</si>
  <si>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</si>
  <si>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</si>
  <si>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</si>
  <si>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</si>
  <si>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</si>
  <si>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</si>
  <si>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</si>
  <si>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</si>
  <si>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</si>
  <si>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</si>
  <si>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</si>
  <si>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</si>
  <si>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</si>
  <si>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</si>
  <si>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</si>
  <si>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</si>
  <si>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</si>
  <si>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</si>
  <si>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</si>
  <si>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</si>
  <si>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</si>
  <si>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</si>
  <si>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</si>
  <si>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</si>
  <si>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</si>
  <si>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</si>
  <si>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</si>
  <si>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</si>
  <si>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</si>
  <si>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</si>
  <si>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</si>
  <si>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</si>
  <si>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</si>
  <si>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</si>
  <si>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</si>
  <si>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</si>
  <si>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</si>
  <si>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</si>
  <si>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</si>
  <si>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</si>
  <si>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</si>
  <si>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</si>
  <si>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</si>
  <si>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</si>
  <si>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</si>
  <si>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</si>
  <si>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</si>
  <si>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</si>
  <si>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</si>
  <si>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</si>
  <si>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</si>
  <si>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</si>
  <si>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</si>
  <si>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</si>
  <si>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</si>
  <si>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</si>
  <si>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</si>
  <si>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</si>
  <si>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</si>
  <si>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</si>
  <si>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</si>
  <si>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</si>
  <si>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</si>
  <si>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</si>
  <si>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</si>
  <si>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</si>
  <si>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</si>
  <si>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</si>
  <si>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</si>
  <si>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</si>
  <si>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</si>
  <si>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</si>
  <si>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</si>
  <si>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</si>
  <si>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</si>
  <si>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</si>
  <si>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</si>
  <si>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</si>
  <si>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</si>
  <si>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</si>
  <si>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</si>
  <si>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</si>
  <si>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</si>
  <si>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</si>
  <si>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</si>
  <si>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</si>
  <si>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</si>
  <si>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</si>
  <si>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</si>
  <si>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</si>
  <si>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</si>
  <si>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</si>
  <si>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</si>
  <si>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</si>
  <si>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</si>
  <si>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</si>
  <si>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</si>
  <si>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</si>
  <si>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</si>
  <si>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</si>
  <si>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</si>
  <si>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</si>
  <si>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</si>
  <si>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</si>
  <si>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</si>
  <si>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</si>
  <si>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</si>
  <si>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</si>
  <si>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</si>
  <si>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</si>
  <si>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</si>
  <si>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</si>
  <si>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</si>
  <si>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</si>
  <si>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</si>
  <si>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</si>
  <si>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</si>
  <si>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</si>
  <si>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</si>
  <si>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</si>
  <si>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</si>
  <si>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</si>
  <si>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</si>
  <si>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</si>
  <si>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</si>
  <si>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</si>
  <si>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</si>
  <si>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</si>
  <si>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</si>
  <si>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</si>
  <si>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</si>
  <si>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</si>
  <si>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</si>
  <si>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</si>
  <si>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</si>
  <si>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</si>
  <si>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</si>
  <si>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</si>
  <si>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</si>
  <si>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</si>
  <si>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</si>
  <si>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</si>
  <si>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</si>
  <si>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</si>
  <si>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</si>
  <si>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</si>
  <si>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</si>
  <si>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</si>
  <si>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</si>
  <si>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</si>
  <si>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</si>
  <si>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</si>
  <si>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</si>
  <si>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</si>
  <si>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</si>
  <si>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</si>
  <si>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</si>
  <si>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</si>
  <si>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</si>
  <si>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</si>
  <si>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</si>
  <si>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</si>
  <si>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</si>
  <si>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</si>
  <si>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</si>
  <si>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</si>
  <si>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</si>
  <si>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</si>
  <si>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</si>
  <si>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</si>
  <si>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</si>
  <si>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</si>
  <si>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</si>
  <si>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</si>
  <si>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</si>
  <si>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</si>
  <si>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</si>
  <si>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</si>
  <si>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</si>
  <si>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</si>
  <si>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</si>
  <si>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</si>
  <si>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</si>
  <si>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</si>
  <si>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</si>
  <si>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</si>
  <si>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</si>
  <si>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</si>
  <si>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</si>
  <si>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</si>
  <si>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</si>
  <si>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</si>
  <si>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</si>
  <si>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</si>
  <si>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</si>
  <si>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</si>
  <si>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</si>
  <si>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</si>
  <si>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</si>
  <si>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</si>
  <si>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</si>
  <si>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</si>
  <si>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</si>
  <si>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</si>
  <si>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</si>
  <si>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</si>
  <si>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</si>
  <si>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</si>
  <si>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</si>
  <si>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</si>
  <si>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</si>
  <si>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</si>
  <si>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</si>
  <si>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</si>
  <si>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</si>
  <si>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</si>
  <si>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</si>
  <si>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</si>
  <si>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</si>
  <si>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</si>
  <si>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</si>
  <si>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</si>
  <si>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</si>
  <si>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</si>
  <si>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</si>
  <si>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</si>
  <si>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</si>
  <si>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</si>
  <si>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</si>
  <si>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</si>
  <si>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</si>
  <si>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</si>
  <si>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</si>
  <si>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</si>
  <si>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</si>
  <si>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</si>
  <si>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</si>
  <si>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</si>
  <si>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</si>
  <si>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</si>
  <si>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</si>
  <si>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</si>
  <si>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</si>
  <si>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</si>
  <si>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</si>
  <si>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</si>
  <si>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</si>
  <si>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</si>
  <si>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</si>
  <si>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</si>
  <si>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</si>
  <si>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</si>
  <si>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</si>
  <si>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</si>
  <si>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</si>
  <si>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</si>
  <si>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</si>
  <si>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</si>
  <si>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</si>
  <si>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</si>
  <si>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</si>
  <si>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</si>
  <si>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</si>
  <si>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</si>
  <si>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</si>
  <si>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</si>
  <si>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</si>
  <si>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</si>
  <si>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</si>
  <si>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</si>
  <si>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</si>
  <si>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</si>
  <si>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</si>
  <si>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</si>
  <si>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</si>
  <si>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</si>
  <si>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</si>
  <si>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</si>
  <si>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</si>
  <si>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</si>
  <si>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</si>
  <si>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</si>
  <si>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</si>
  <si>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</si>
  <si>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</si>
  <si>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</si>
  <si>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</si>
  <si>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</si>
  <si>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</si>
  <si>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</si>
  <si>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</si>
  <si>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</si>
  <si>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</si>
  <si>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</si>
  <si>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</si>
  <si>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</si>
  <si>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</si>
  <si>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</si>
  <si>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</si>
  <si>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</si>
  <si>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</si>
  <si>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</si>
  <si>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</si>
  <si>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</si>
  <si>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</si>
  <si>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</si>
  <si>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</si>
  <si>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</si>
  <si>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</si>
  <si>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</si>
  <si>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</si>
  <si>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</si>
  <si>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</si>
  <si>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</si>
  <si>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</si>
  <si>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</si>
  <si>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</si>
  <si>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</si>
  <si>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</si>
  <si>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</si>
  <si>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</si>
  <si>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</si>
  <si>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</si>
  <si>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</si>
  <si>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</si>
  <si>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</si>
  <si>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</si>
  <si>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</si>
  <si>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</si>
  <si>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</si>
  <si>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</si>
  <si>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</si>
  <si>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</si>
  <si>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</si>
  <si>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</si>
  <si>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</si>
  <si>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</si>
  <si>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</si>
  <si>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</si>
  <si>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</si>
  <si>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</si>
  <si>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</si>
  <si>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</si>
  <si>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</si>
  <si>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</si>
  <si>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</si>
  <si>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</si>
  <si>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</si>
  <si>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</si>
  <si>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</si>
  <si>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</si>
  <si>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</si>
  <si>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</si>
  <si>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</si>
  <si>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</si>
  <si>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</si>
  <si>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</si>
  <si>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</si>
  <si>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</si>
  <si>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</si>
  <si>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</si>
  <si>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</si>
  <si>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</si>
  <si>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</si>
  <si>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</si>
  <si>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</si>
  <si>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</si>
  <si>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</si>
  <si>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</si>
  <si>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</si>
  <si>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</si>
  <si>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</si>
  <si>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</si>
  <si>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</si>
  <si>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</si>
  <si>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</si>
  <si>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</si>
  <si>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</si>
  <si>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</si>
  <si>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</si>
  <si>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</si>
  <si>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</si>
  <si>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</si>
  <si>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</si>
  <si>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</si>
  <si>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</si>
  <si>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</si>
  <si>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</si>
  <si>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</si>
  <si>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</si>
  <si>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</si>
  <si>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</si>
  <si>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</si>
  <si>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</si>
  <si>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</si>
  <si>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</si>
  <si>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</si>
  <si>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</si>
  <si>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</si>
  <si>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</si>
  <si>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</si>
  <si>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</si>
  <si>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</si>
  <si>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</si>
  <si>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</si>
  <si>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</si>
  <si>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</si>
  <si>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</si>
  <si>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</si>
  <si>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</si>
  <si>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</si>
  <si>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</si>
  <si>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</si>
  <si>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</si>
  <si>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</si>
  <si>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</si>
  <si>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</si>
  <si>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</si>
  <si>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</si>
  <si>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</si>
  <si>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</si>
  <si>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</si>
  <si>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</si>
  <si>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</si>
  <si>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</si>
  <si>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</si>
  <si>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</si>
  <si>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</si>
  <si>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</si>
  <si>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</si>
  <si>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</si>
  <si>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</si>
  <si>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</si>
  <si>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</si>
  <si>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</si>
  <si>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</si>
  <si>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</si>
  <si>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</si>
  <si>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</si>
  <si>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</si>
  <si>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</si>
  <si>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</si>
  <si>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</si>
  <si>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</si>
  <si>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</si>
  <si>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</si>
  <si>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</si>
  <si>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</si>
  <si>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</si>
  <si>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</si>
  <si>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</si>
  <si>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</si>
  <si>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</si>
  <si>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</si>
  <si>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</si>
  <si>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</si>
  <si>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</si>
  <si>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</si>
  <si>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</si>
  <si>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</si>
  <si>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</si>
  <si>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</si>
  <si>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</si>
  <si>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</si>
  <si>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</si>
  <si>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</si>
  <si>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</si>
  <si>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</si>
  <si>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</si>
  <si>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</si>
  <si>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</si>
  <si>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</si>
  <si>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</si>
  <si>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</si>
  <si>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</si>
  <si>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</si>
  <si>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</si>
  <si>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</si>
  <si>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</si>
  <si>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</si>
  <si>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</si>
  <si>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</si>
  <si>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</si>
  <si>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</si>
  <si>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</si>
  <si>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</si>
  <si>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</si>
  <si>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</si>
  <si>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</si>
  <si>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</si>
  <si>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</si>
  <si>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</si>
  <si>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</si>
  <si>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</si>
  <si>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</si>
  <si>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</si>
  <si>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</si>
  <si>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</si>
  <si>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</si>
  <si>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</si>
  <si>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</si>
  <si>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</si>
  <si>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</si>
  <si>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</si>
  <si>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</si>
  <si>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</si>
  <si>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</si>
  <si>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</si>
  <si>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</si>
  <si>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</si>
  <si>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</si>
  <si>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</si>
  <si>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</si>
  <si>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</si>
  <si>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</si>
  <si>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</si>
  <si>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</si>
  <si>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</si>
  <si>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</si>
  <si>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</si>
  <si>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</si>
  <si>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</si>
  <si>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</si>
  <si>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</si>
  <si>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</si>
  <si>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</si>
  <si>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</si>
  <si>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</si>
  <si>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</si>
  <si>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</si>
  <si>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</si>
  <si>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</si>
  <si>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</si>
  <si>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</si>
  <si>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</si>
  <si>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</si>
  <si>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</si>
  <si>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</si>
  <si>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</si>
  <si>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</si>
  <si>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</si>
  <si>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</si>
  <si>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</si>
  <si>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</si>
  <si>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</si>
  <si>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</si>
  <si>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</si>
  <si>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</si>
  <si>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</si>
  <si>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</si>
  <si>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</si>
  <si>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</si>
  <si>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</si>
  <si>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</si>
  <si>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</si>
  <si>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</si>
  <si>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</si>
  <si>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</si>
  <si>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</si>
  <si>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</si>
  <si>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</si>
  <si>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</si>
  <si>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</si>
  <si>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</si>
  <si>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</si>
  <si>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</si>
  <si>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</si>
  <si>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</si>
  <si>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</si>
  <si>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</si>
  <si>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</si>
  <si>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</si>
  <si>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</si>
  <si>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</si>
  <si>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</si>
  <si>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</si>
  <si>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</si>
  <si>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</si>
  <si>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</si>
  <si>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</si>
  <si>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</si>
  <si>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</si>
  <si>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</si>
  <si>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</si>
  <si>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</si>
  <si>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</si>
  <si>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</si>
  <si>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</si>
  <si>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</si>
  <si>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</si>
  <si>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</si>
  <si>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</si>
  <si>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</si>
  <si>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</si>
  <si>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</si>
  <si>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</si>
  <si>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</si>
  <si>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</si>
  <si>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</si>
  <si>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</si>
  <si>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</si>
  <si>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</si>
  <si>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</si>
  <si>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</si>
  <si>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</si>
  <si>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</si>
  <si>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</si>
  <si>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</si>
  <si>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</si>
  <si>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</si>
  <si>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</si>
  <si>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</si>
  <si>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</si>
  <si>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</si>
  <si>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</si>
  <si>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</si>
  <si>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</si>
  <si>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</si>
  <si>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</si>
  <si>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</si>
  <si>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</si>
  <si>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</si>
  <si>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</si>
  <si>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</si>
  <si>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</si>
  <si>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</si>
  <si>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</si>
  <si>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</si>
  <si>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</si>
  <si>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</si>
  <si>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</si>
  <si>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</si>
  <si>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</si>
  <si>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</si>
  <si>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</si>
  <si>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</si>
  <si>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</si>
  <si>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</si>
  <si>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</si>
  <si>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</si>
  <si>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</si>
  <si>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</si>
  <si>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</si>
  <si>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</si>
  <si>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</si>
  <si>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</si>
  <si>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</si>
  <si>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</si>
  <si>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</si>
  <si>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</si>
  <si>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</si>
  <si>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</si>
  <si>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</si>
  <si>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</si>
  <si>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</si>
  <si>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</si>
  <si>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</si>
  <si>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</si>
  <si>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</si>
  <si>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</si>
  <si>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</si>
  <si>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</si>
  <si>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</si>
  <si>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</si>
  <si>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</si>
  <si>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</si>
  <si>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</si>
  <si>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</si>
  <si>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</si>
  <si>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</si>
  <si>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</si>
  <si>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</si>
  <si>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</si>
  <si>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</si>
  <si>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</si>
  <si>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</si>
  <si>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</si>
  <si>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</si>
  <si>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</si>
  <si>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</si>
  <si>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</si>
  <si>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</si>
  <si>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</si>
  <si>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</si>
  <si>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</si>
  <si>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</si>
  <si>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</si>
  <si>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</si>
  <si>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</si>
  <si>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</si>
  <si>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</si>
  <si>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</si>
  <si>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</si>
  <si>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</si>
  <si>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</si>
  <si>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</si>
  <si>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</si>
  <si>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</si>
  <si>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</si>
  <si>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</si>
  <si>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</si>
  <si>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</si>
  <si>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</si>
  <si>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</si>
  <si>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</si>
  <si>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</si>
  <si>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</si>
  <si>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</si>
  <si>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</si>
  <si>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</si>
  <si>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</si>
  <si>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</si>
  <si>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</si>
  <si>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</si>
  <si>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</si>
  <si>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</si>
  <si>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</si>
  <si>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</si>
  <si>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</si>
  <si>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</si>
  <si>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</si>
  <si>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</si>
  <si>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</si>
  <si>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</si>
  <si>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</si>
  <si>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</si>
  <si>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</si>
  <si>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</si>
  <si>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</si>
  <si>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</si>
  <si>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</si>
  <si>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</si>
  <si>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</si>
  <si>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</si>
  <si>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</si>
  <si>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</si>
  <si>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</si>
  <si>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</si>
  <si>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</si>
  <si>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</si>
  <si>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</si>
  <si>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</si>
  <si>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</si>
  <si>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</si>
  <si>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</si>
  <si>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</si>
  <si>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</si>
  <si>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</si>
  <si>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</si>
  <si>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</si>
  <si>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</si>
  <si>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</si>
  <si>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</si>
  <si>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</si>
  <si>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</si>
  <si>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</si>
  <si>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</si>
  <si>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</si>
  <si>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</si>
  <si>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</si>
  <si>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</si>
  <si>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</si>
  <si>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</si>
  <si>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</si>
  <si>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</si>
  <si>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</si>
  <si>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</si>
  <si>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</si>
  <si>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</si>
  <si>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</si>
  <si>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</si>
  <si>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</si>
  <si>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</si>
  <si>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</si>
  <si>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</si>
  <si>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</si>
  <si>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</si>
  <si>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</si>
  <si>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</si>
  <si>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</si>
  <si>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</si>
  <si>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</si>
  <si>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</si>
  <si>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</si>
  <si>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</si>
  <si>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</si>
  <si>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</si>
  <si>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</si>
  <si>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</si>
  <si>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</si>
  <si>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</si>
  <si>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</si>
  <si>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</si>
  <si>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</si>
  <si>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</si>
  <si>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</si>
  <si>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</si>
  <si>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</si>
  <si>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</si>
  <si>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</si>
  <si>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</si>
  <si>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</si>
  <si>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</si>
  <si>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</si>
  <si>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</si>
  <si>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</si>
  <si>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</si>
  <si>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</si>
  <si>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</si>
  <si>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</si>
  <si>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</si>
  <si>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</si>
  <si>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</si>
  <si>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</si>
  <si>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</si>
  <si>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</si>
  <si>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</si>
  <si>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</si>
  <si>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</si>
  <si>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</si>
  <si>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</si>
  <si>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</si>
  <si>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</si>
  <si>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</si>
  <si>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</si>
  <si>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</si>
  <si>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</si>
  <si>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</si>
  <si>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</si>
  <si>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</si>
  <si>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</si>
  <si>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</si>
  <si>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</si>
  <si>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</si>
  <si>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</si>
  <si>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</si>
  <si>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</si>
  <si>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</si>
  <si>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</si>
  <si>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</si>
  <si>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</si>
  <si>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</si>
  <si>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</si>
  <si>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</si>
  <si>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</si>
  <si>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</si>
  <si>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</si>
  <si>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</si>
  <si>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</si>
  <si>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</si>
  <si>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</si>
  <si>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</si>
  <si>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</si>
  <si>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</si>
  <si>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</si>
  <si>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</si>
  <si>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</si>
  <si>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</si>
  <si>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</si>
  <si>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</si>
  <si>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</si>
  <si>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</si>
  <si>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</si>
  <si>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</si>
  <si>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</si>
  <si>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</si>
  <si>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</si>
  <si>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</si>
  <si>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</si>
  <si>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</si>
  <si>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</si>
  <si>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</si>
  <si>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</si>
  <si>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</si>
  <si>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</si>
  <si>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</si>
  <si>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</si>
  <si>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</si>
  <si>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</si>
  <si>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</si>
  <si>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</si>
  <si>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</si>
  <si>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</si>
  <si>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</si>
  <si>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</si>
  <si>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</si>
  <si>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</si>
  <si>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</si>
  <si>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</si>
  <si>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</si>
  <si>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</si>
  <si>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</si>
  <si>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</si>
  <si>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</si>
  <si>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</si>
  <si>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</si>
  <si>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</si>
  <si>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</si>
  <si>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</si>
  <si>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</si>
  <si>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</si>
  <si>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</si>
  <si>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</si>
  <si>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</si>
  <si>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</si>
  <si>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</si>
  <si>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</si>
  <si>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</si>
  <si>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</si>
  <si>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</si>
  <si>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</si>
  <si>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</si>
  <si>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</si>
  <si>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</si>
  <si>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</si>
  <si>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</si>
  <si>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</si>
  <si>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</si>
  <si>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</si>
  <si>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</si>
  <si>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</si>
  <si>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</si>
  <si>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</si>
  <si>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</si>
  <si>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</si>
  <si>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</si>
  <si>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</si>
  <si>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</si>
  <si>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</si>
  <si>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</si>
  <si>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</si>
  <si>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</si>
  <si>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</si>
  <si>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</si>
  <si>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</si>
  <si>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</si>
  <si>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</si>
  <si>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</si>
  <si>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</si>
  <si>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</si>
  <si>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</si>
  <si>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</si>
  <si>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</si>
  <si>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</si>
  <si>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</si>
  <si>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</si>
  <si>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</si>
  <si>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</si>
  <si>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</si>
  <si>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</si>
  <si>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</si>
  <si>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</si>
  <si>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</si>
  <si>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</si>
  <si>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</si>
  <si>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</si>
  <si>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</si>
  <si>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</si>
  <si>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</si>
  <si>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</si>
  <si>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</si>
  <si>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</si>
  <si>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</si>
  <si>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</si>
  <si>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</si>
  <si>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</si>
  <si>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</si>
  <si>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</si>
  <si>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</si>
  <si>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</si>
  <si>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</si>
  <si>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</si>
  <si>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</si>
  <si>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</si>
  <si>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</si>
  <si>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</si>
  <si>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</si>
  <si>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</si>
  <si>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</si>
  <si>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</si>
  <si>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</si>
  <si>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</si>
  <si>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</si>
  <si>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</si>
  <si>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</si>
  <si>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</si>
  <si>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</si>
  <si>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</si>
  <si>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</si>
  <si>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</si>
  <si>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</si>
  <si>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</si>
  <si>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</si>
  <si>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</si>
  <si>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</si>
  <si>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</si>
  <si>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</si>
  <si>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</si>
  <si>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</si>
  <si>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</si>
  <si>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</si>
  <si>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</si>
  <si>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</si>
  <si>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</si>
  <si>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</si>
  <si>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</si>
  <si>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</si>
  <si>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</si>
  <si>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</si>
  <si>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</si>
  <si>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</si>
  <si>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</si>
  <si>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</si>
  <si>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</si>
  <si>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</si>
  <si>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</si>
  <si>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</si>
  <si>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</si>
  <si>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</si>
  <si>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</si>
  <si>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</si>
  <si>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</si>
  <si>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</si>
  <si>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</si>
  <si>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</si>
  <si>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</si>
  <si>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</si>
  <si>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</si>
  <si>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</si>
  <si>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</si>
  <si>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</si>
  <si>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</si>
  <si>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</si>
  <si>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</si>
  <si>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</si>
  <si>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</si>
  <si>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</si>
  <si>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</si>
  <si>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</si>
  <si>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</si>
  <si>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</si>
  <si>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</si>
  <si>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</si>
  <si>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</si>
  <si>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</si>
  <si>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</si>
  <si>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</si>
  <si>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</si>
  <si>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</si>
  <si>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</si>
  <si>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</si>
  <si>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</si>
  <si>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</si>
  <si>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</si>
  <si>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</si>
  <si>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</si>
  <si>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</si>
  <si>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</si>
  <si>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</si>
  <si>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</si>
  <si>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</si>
  <si>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</si>
  <si>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</si>
  <si>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</si>
  <si>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</si>
  <si>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</si>
  <si>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</si>
  <si>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</si>
  <si>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</si>
  <si>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</si>
  <si>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</si>
  <si>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</si>
  <si>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</si>
  <si>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</si>
  <si>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</si>
  <si>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</si>
  <si>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</si>
  <si>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</si>
  <si>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</si>
  <si>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</si>
  <si>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</si>
  <si>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</si>
  <si>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</si>
  <si>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</si>
  <si>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</si>
  <si>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</si>
  <si>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</si>
  <si>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</si>
  <si>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</si>
  <si>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</si>
  <si>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</si>
  <si>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</si>
  <si>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</si>
  <si>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</si>
  <si>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</si>
  <si>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</si>
  <si>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</si>
  <si>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</si>
  <si>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</si>
  <si>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</si>
  <si>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</si>
  <si>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</si>
  <si>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</si>
  <si>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</si>
  <si>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</si>
  <si>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</si>
  <si>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</si>
  <si>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</si>
  <si>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</si>
  <si>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</si>
  <si>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</si>
  <si>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</si>
  <si>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</si>
  <si>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</si>
  <si>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</si>
  <si>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</si>
  <si>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</si>
  <si>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</si>
  <si>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</si>
  <si>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</si>
  <si>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</si>
  <si>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</si>
  <si>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</si>
  <si>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</si>
  <si>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</si>
  <si>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</si>
  <si>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</si>
  <si>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</si>
  <si>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</si>
  <si>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</si>
  <si>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</si>
  <si>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</si>
  <si>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</si>
  <si>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</si>
  <si>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</si>
  <si>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</si>
  <si>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</si>
  <si>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</si>
  <si>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</si>
  <si>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</si>
  <si>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</si>
  <si>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</si>
  <si>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</si>
  <si>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</si>
  <si>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</si>
  <si>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</si>
  <si>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</si>
  <si>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</si>
  <si>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</si>
  <si>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</si>
  <si>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</si>
  <si>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</si>
  <si>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</si>
  <si>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</si>
  <si>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</si>
  <si>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</si>
  <si>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</si>
  <si>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</si>
  <si>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</si>
  <si>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</si>
  <si>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</si>
  <si>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</si>
  <si>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</si>
  <si>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</si>
  <si>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</si>
  <si>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</si>
  <si>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</si>
  <si>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</si>
  <si>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</si>
  <si>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</si>
  <si>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</si>
  <si>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</si>
  <si>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</si>
  <si>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</si>
  <si>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</si>
  <si>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</si>
  <si>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</si>
  <si>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</si>
  <si>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</si>
  <si>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</si>
  <si>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</si>
  <si>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</si>
  <si>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</si>
  <si>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</si>
  <si>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</si>
  <si>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</si>
  <si>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</si>
  <si>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</si>
  <si>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</si>
  <si>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</si>
  <si>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</si>
  <si>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</si>
  <si>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</si>
  <si>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</si>
  <si>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</si>
  <si>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</si>
  <si>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</si>
  <si>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</si>
  <si>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</si>
  <si>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</si>
  <si>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</si>
  <si>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</si>
  <si>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</si>
  <si>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</si>
  <si>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</si>
  <si>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</si>
  <si>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</si>
  <si>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</si>
  <si>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</si>
  <si>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</si>
  <si>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</si>
  <si>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</si>
  <si>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</si>
  <si>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</si>
  <si>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</si>
  <si>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</si>
  <si>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</si>
  <si>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</si>
  <si>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</si>
  <si>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</si>
  <si>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</si>
  <si>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</si>
  <si>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</si>
  <si>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</si>
  <si>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</si>
  <si>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</si>
  <si>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</si>
  <si>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</si>
  <si>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</si>
  <si>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</si>
  <si>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</si>
  <si>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</si>
  <si>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</si>
  <si>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</si>
  <si>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</si>
  <si>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</si>
  <si>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</si>
  <si>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</si>
  <si>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</si>
  <si>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</si>
  <si>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</si>
  <si>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</si>
  <si>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</si>
  <si>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</si>
  <si>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</si>
  <si>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</si>
  <si>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</si>
  <si>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</si>
  <si>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</si>
  <si>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</si>
  <si>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</si>
  <si>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</si>
  <si>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</si>
  <si>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</si>
  <si>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</si>
  <si>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</si>
  <si>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</si>
  <si>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</si>
  <si>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</si>
  <si>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</si>
  <si>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</si>
  <si>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</si>
  <si>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</si>
  <si>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</si>
  <si>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</si>
  <si>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</si>
  <si>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</si>
  <si>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</si>
  <si>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</si>
  <si>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</si>
  <si>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</si>
  <si>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</si>
  <si>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</si>
  <si>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</si>
  <si>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</si>
  <si>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</si>
  <si>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</si>
  <si>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</si>
  <si>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</si>
  <si>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</si>
  <si>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</si>
  <si>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</si>
  <si>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</si>
  <si>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</si>
  <si>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</si>
  <si>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</si>
  <si>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</si>
  <si>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</si>
  <si>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</si>
  <si>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</si>
  <si>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</si>
  <si>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</si>
  <si>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</si>
  <si>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</si>
  <si>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</si>
  <si>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</si>
  <si>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</si>
  <si>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</si>
  <si>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</si>
  <si>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</si>
  <si>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</si>
  <si>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</si>
  <si>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</si>
  <si>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</si>
  <si>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</si>
  <si>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</si>
  <si>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</si>
  <si>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</si>
  <si>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</si>
  <si>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</si>
  <si>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</si>
  <si>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</si>
  <si>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</si>
  <si>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</si>
  <si>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</si>
  <si>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</si>
  <si>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</si>
  <si>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</si>
  <si>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</si>
  <si>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</si>
  <si>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</si>
  <si>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</si>
  <si>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</si>
  <si>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</si>
  <si>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</si>
  <si>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</si>
  <si>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</si>
  <si>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</si>
  <si>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</si>
  <si>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</si>
  <si>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</si>
  <si>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</si>
  <si>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</si>
  <si>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</si>
  <si>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</si>
  <si>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</si>
  <si>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</si>
  <si>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</si>
  <si>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</si>
  <si>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</si>
  <si>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</si>
  <si>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</si>
  <si>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</si>
  <si>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</si>
  <si>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</si>
  <si>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</si>
  <si>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</si>
  <si>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</si>
  <si>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</si>
  <si>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</si>
  <si>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</si>
  <si>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</si>
  <si>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</si>
  <si>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</si>
  <si>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</si>
  <si>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</si>
  <si>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</si>
  <si>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</si>
  <si>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</si>
  <si>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</si>
  <si>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</si>
  <si>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</si>
  <si>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</si>
  <si>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</si>
  <si>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</si>
  <si>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</si>
  <si>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</si>
  <si>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</si>
  <si>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</si>
  <si>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</si>
  <si>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</si>
  <si>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</si>
  <si>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</si>
  <si>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</si>
  <si>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</si>
  <si>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</si>
  <si>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</si>
  <si>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</si>
  <si>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</si>
  <si>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</si>
  <si>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</si>
  <si>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</si>
  <si>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</si>
  <si>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</si>
  <si>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</si>
  <si>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</si>
  <si>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</si>
  <si>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</si>
  <si>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</si>
  <si>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</si>
  <si>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</si>
  <si>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</si>
  <si>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</si>
  <si>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</si>
  <si>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</si>
  <si>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</si>
  <si>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</si>
  <si>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</si>
  <si>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</si>
  <si>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</si>
  <si>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</si>
  <si>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</si>
  <si>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</si>
  <si>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</si>
  <si>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</si>
  <si>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</si>
  <si>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</si>
  <si>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</si>
  <si>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</si>
  <si>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</si>
  <si>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</si>
  <si>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</si>
  <si>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</si>
  <si>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</si>
  <si>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</si>
  <si>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</si>
  <si>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</si>
  <si>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</si>
  <si>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</si>
  <si>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</si>
  <si>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</si>
  <si>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</si>
  <si>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</si>
  <si>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</si>
  <si>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</si>
  <si>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</si>
  <si>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</si>
  <si>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</si>
  <si>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</si>
  <si>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</si>
  <si>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</si>
  <si>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</si>
  <si>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</si>
  <si>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</si>
  <si>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</si>
  <si>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</si>
  <si>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</si>
  <si>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</si>
  <si>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</si>
  <si>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</si>
  <si>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</si>
  <si>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</si>
  <si>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</si>
  <si>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</si>
  <si>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</si>
  <si>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</si>
  <si>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</si>
  <si>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</si>
  <si>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</si>
  <si>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</si>
  <si>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</si>
  <si>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</si>
  <si>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</si>
  <si>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</si>
  <si>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</si>
  <si>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</si>
  <si>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</si>
  <si>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</si>
  <si>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</si>
  <si>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</si>
  <si>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</si>
  <si>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</si>
  <si>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</si>
  <si>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</si>
  <si>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</si>
  <si>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</si>
  <si>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</si>
  <si>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</si>
  <si>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</si>
  <si>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</si>
  <si>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</si>
  <si>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</si>
  <si>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</si>
  <si>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</si>
  <si>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</si>
  <si>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</si>
  <si>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</si>
  <si>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</si>
  <si>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</si>
  <si>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</si>
  <si>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</si>
  <si>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</si>
  <si>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</si>
  <si>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</si>
  <si>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</si>
  <si>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</si>
  <si>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</si>
  <si>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</si>
  <si>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</si>
  <si>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</si>
  <si>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</si>
  <si>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</si>
  <si>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</si>
  <si>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</si>
  <si>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</si>
  <si>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</si>
  <si>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</si>
  <si>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</si>
  <si>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</si>
  <si>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</si>
  <si>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</si>
  <si>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</si>
  <si>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</si>
  <si>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</si>
  <si>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</si>
  <si>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</si>
  <si>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</si>
  <si>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</si>
  <si>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</si>
  <si>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</si>
  <si>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</si>
  <si>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</si>
  <si>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</si>
  <si>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</si>
  <si>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</si>
  <si>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</si>
  <si>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</si>
  <si>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</si>
  <si>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</si>
  <si>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</si>
  <si>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</si>
  <si>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</si>
  <si>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</si>
  <si>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</si>
  <si>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</si>
  <si>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</si>
  <si>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</si>
  <si>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</si>
  <si>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</si>
  <si>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</si>
  <si>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</si>
  <si>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</si>
  <si>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</si>
  <si>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</si>
  <si>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</si>
  <si>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</si>
  <si>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</si>
  <si>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</si>
  <si>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</si>
  <si>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</si>
  <si>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</si>
  <si>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</si>
  <si>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</si>
  <si>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</si>
  <si>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</si>
  <si>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</si>
  <si>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</si>
  <si>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</si>
  <si>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</si>
  <si>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</si>
  <si>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</si>
  <si>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</si>
  <si>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</si>
  <si>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</si>
  <si>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</si>
  <si>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</si>
  <si>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</si>
  <si>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</si>
  <si>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</si>
  <si>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</si>
  <si>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</si>
  <si>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</si>
  <si>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</si>
  <si>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</si>
  <si>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</si>
  <si>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</si>
  <si>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</si>
  <si>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</si>
  <si>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</si>
  <si>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</si>
  <si>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</si>
  <si>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</si>
  <si>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</si>
  <si>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</si>
  <si>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</si>
  <si>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</si>
  <si>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</si>
  <si>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</si>
  <si>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</si>
  <si>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</si>
  <si>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</si>
  <si>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</si>
  <si>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</si>
  <si>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</si>
  <si>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</si>
  <si>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</si>
  <si>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</si>
  <si>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</si>
  <si>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</si>
  <si>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</si>
  <si>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</si>
  <si>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</si>
  <si>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</si>
  <si>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</si>
  <si>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</si>
  <si>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</si>
  <si>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</si>
  <si>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</si>
  <si>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</si>
  <si>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</si>
  <si>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</si>
  <si>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</si>
  <si>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</si>
  <si>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</si>
  <si>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</si>
  <si>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</si>
  <si>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</si>
  <si>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</si>
  <si>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</si>
  <si>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</si>
  <si>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</si>
  <si>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</si>
  <si>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</si>
  <si>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</si>
  <si>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</si>
  <si>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</si>
  <si>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</si>
  <si>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</si>
  <si>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</si>
  <si>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</si>
  <si>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</si>
  <si>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</si>
  <si>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</si>
  <si>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</si>
  <si>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</si>
  <si>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</si>
  <si>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</si>
  <si>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</si>
  <si>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</si>
  <si>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</si>
  <si>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</si>
  <si>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</si>
  <si>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</si>
  <si>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</si>
  <si>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</si>
  <si>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</si>
  <si>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</si>
  <si>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</si>
  <si>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</si>
  <si>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</si>
  <si>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</si>
  <si>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</si>
  <si>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</si>
  <si>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</si>
  <si>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</si>
  <si>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</si>
  <si>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</si>
  <si>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</si>
  <si>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</si>
  <si>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</si>
  <si>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</si>
  <si>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</si>
  <si>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</si>
  <si>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</si>
  <si>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</si>
  <si>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</si>
  <si>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</si>
  <si>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</si>
  <si>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</si>
  <si>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</si>
  <si>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</si>
  <si>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</si>
  <si>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</si>
  <si>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</si>
  <si>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</si>
  <si>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</si>
  <si>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</si>
  <si>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</si>
  <si>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</si>
  <si>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</si>
  <si>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</si>
  <si>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</si>
  <si>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</si>
  <si>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</si>
  <si>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</si>
  <si>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</si>
  <si>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</si>
  <si>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</si>
  <si>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</si>
  <si>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</si>
  <si>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</si>
  <si>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</si>
  <si>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</si>
  <si>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</si>
  <si>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</si>
  <si>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</si>
  <si>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</si>
  <si>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</si>
  <si>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</si>
  <si>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</si>
  <si>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</si>
  <si>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</si>
  <si>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</si>
  <si>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</si>
  <si>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</si>
  <si>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</si>
  <si>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</si>
  <si>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</si>
  <si>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</si>
  <si>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</si>
  <si>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</si>
  <si>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</si>
  <si>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</si>
  <si>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</si>
  <si>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</si>
  <si>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</si>
  <si>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</si>
  <si>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</si>
  <si>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</si>
  <si>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</si>
  <si>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</si>
  <si>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</si>
  <si>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</si>
  <si>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</si>
  <si>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</si>
  <si>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</si>
  <si>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</si>
  <si>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</si>
  <si>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</si>
  <si>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</si>
  <si>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</si>
  <si>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</si>
  <si>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</si>
  <si>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</si>
  <si>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</si>
  <si>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</si>
  <si>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</si>
  <si>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</si>
  <si>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</si>
  <si>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</si>
  <si>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</si>
  <si>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</si>
  <si>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</si>
  <si>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</si>
  <si>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</si>
  <si>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</si>
  <si>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</si>
  <si>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</si>
  <si>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</si>
  <si>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</si>
  <si>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</si>
  <si>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</si>
  <si>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</si>
  <si>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</si>
  <si>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</si>
  <si>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</si>
  <si>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</si>
  <si>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</si>
  <si>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</si>
  <si>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</si>
  <si>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</si>
  <si>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</si>
  <si>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</si>
  <si>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</si>
  <si>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</si>
  <si>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</si>
  <si>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</si>
  <si>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</si>
  <si>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</si>
  <si>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</si>
  <si>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</si>
  <si>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</si>
  <si>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</si>
  <si>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</si>
  <si>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</si>
  <si>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</si>
  <si>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</si>
  <si>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</si>
  <si>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</si>
  <si>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</si>
  <si>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</si>
  <si>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</si>
  <si>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</si>
  <si>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</si>
  <si>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</si>
  <si>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</si>
  <si>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</si>
  <si>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</si>
  <si>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</si>
  <si>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</si>
  <si>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</si>
  <si>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</si>
  <si>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</si>
  <si>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</si>
  <si>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</si>
  <si>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</si>
  <si>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</si>
  <si>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</si>
  <si>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</si>
  <si>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</si>
  <si>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</si>
  <si>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</si>
  <si>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</si>
  <si>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</si>
  <si>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</si>
  <si>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</si>
  <si>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</si>
  <si>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</si>
  <si>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</si>
  <si>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</si>
  <si>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</si>
  <si>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</si>
  <si>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</si>
  <si>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</si>
  <si>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</si>
  <si>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</si>
  <si>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</si>
  <si>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</si>
  <si>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</si>
  <si>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</si>
  <si>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</si>
  <si>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</si>
  <si>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</si>
  <si>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</si>
  <si>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</si>
  <si>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</si>
  <si>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</si>
  <si>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</si>
  <si>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</si>
  <si>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</si>
  <si>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</si>
  <si>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</si>
  <si>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</si>
  <si>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</si>
  <si>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</si>
  <si>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</si>
  <si>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</si>
  <si>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</si>
  <si>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</si>
  <si>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</si>
  <si>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</si>
  <si>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</si>
  <si>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</si>
  <si>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</si>
  <si>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</si>
  <si>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</si>
  <si>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</si>
  <si>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</si>
  <si>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</si>
  <si>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</si>
  <si>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</si>
  <si>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</si>
  <si>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</si>
  <si>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</si>
  <si>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</si>
  <si>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</si>
  <si>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</si>
  <si>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</si>
  <si>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</si>
  <si>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</si>
  <si>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</si>
  <si>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</si>
  <si>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</si>
  <si>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</si>
  <si>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</si>
  <si>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</si>
  <si>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</si>
  <si>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</si>
  <si>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</si>
  <si>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</si>
  <si>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</si>
  <si>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</si>
  <si>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</si>
  <si>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</si>
  <si>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</si>
  <si>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</si>
  <si>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</si>
  <si>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</si>
  <si>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</si>
  <si>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</si>
  <si>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</si>
  <si>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</si>
  <si>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</si>
  <si>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</si>
  <si>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</si>
  <si>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</si>
  <si>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</si>
  <si>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</si>
  <si>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</si>
  <si>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</si>
  <si>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</si>
  <si>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</si>
  <si>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</si>
  <si>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</si>
  <si>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</si>
  <si>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</si>
  <si>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</si>
  <si>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</si>
  <si>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</si>
  <si>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</si>
  <si>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</si>
  <si>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</si>
  <si>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</si>
  <si>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</si>
  <si>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</si>
  <si>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</si>
  <si>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</si>
  <si>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</si>
  <si>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</si>
  <si>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</si>
  <si>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</si>
  <si>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</si>
  <si>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</si>
  <si>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</si>
  <si>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</si>
  <si>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</si>
  <si>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</si>
  <si>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</si>
  <si>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</si>
  <si>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</si>
  <si>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</si>
  <si>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</si>
  <si>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</si>
  <si>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</si>
  <si>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</si>
  <si>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</si>
  <si>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</si>
  <si>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</si>
  <si>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</si>
  <si>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</si>
  <si>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</si>
  <si>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</si>
  <si>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</si>
  <si>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</si>
  <si>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</si>
  <si>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</si>
  <si>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</si>
  <si>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</si>
  <si>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</si>
  <si>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</si>
  <si>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</si>
  <si>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</si>
  <si>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</si>
  <si>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</si>
  <si>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</si>
  <si>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</si>
  <si>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</si>
  <si>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</si>
  <si>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</si>
  <si>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</si>
  <si>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</si>
  <si>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</si>
  <si>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</si>
  <si>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</si>
  <si>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</si>
  <si>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</si>
  <si>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</si>
  <si>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</si>
  <si>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</si>
  <si>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</si>
  <si>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</si>
  <si>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</si>
  <si>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</si>
  <si>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</si>
  <si>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</si>
  <si>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</si>
  <si>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</si>
  <si>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</si>
  <si>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</si>
  <si>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</si>
  <si>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</si>
  <si>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</si>
  <si>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</si>
  <si>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</si>
  <si>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</si>
  <si>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</si>
  <si>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</si>
  <si>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</si>
  <si>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</si>
  <si>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</si>
  <si>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</si>
  <si>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</si>
  <si>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</si>
  <si>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</si>
  <si>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</si>
  <si>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</si>
  <si>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</si>
  <si>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</si>
  <si>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</si>
  <si>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</si>
  <si>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</si>
  <si>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</si>
  <si>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</si>
  <si>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</si>
  <si>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</si>
  <si>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</si>
  <si>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</si>
  <si>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</si>
  <si>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</si>
  <si>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</si>
  <si>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</si>
  <si>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</si>
  <si>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</si>
  <si>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</si>
  <si>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</si>
  <si>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</si>
  <si>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</si>
  <si>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</si>
  <si>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</si>
  <si>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</si>
  <si>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</si>
  <si>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</si>
  <si>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</si>
  <si>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</si>
  <si>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</si>
  <si>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</si>
  <si>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</si>
  <si>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</si>
  <si>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</si>
  <si>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</si>
  <si>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</si>
  <si>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</si>
  <si>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</si>
  <si>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</si>
  <si>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</si>
  <si>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</si>
  <si>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</si>
  <si>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</si>
  <si>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</si>
  <si>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</si>
  <si>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</si>
  <si>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</si>
  <si>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</si>
  <si>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</si>
  <si>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</si>
  <si>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</si>
  <si>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</si>
  <si>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</si>
  <si>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</si>
  <si>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</si>
  <si>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</si>
  <si>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</si>
  <si>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</si>
  <si>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</si>
  <si>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</si>
  <si>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</si>
  <si>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</si>
  <si>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</si>
  <si>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</si>
  <si>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</si>
  <si>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</si>
  <si>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</si>
  <si>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</si>
  <si>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</si>
  <si>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</si>
  <si>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</si>
  <si>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</si>
  <si>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</si>
  <si>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</si>
  <si>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</si>
  <si>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</si>
  <si>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</si>
  <si>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</si>
  <si>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</si>
  <si>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</si>
  <si>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</si>
  <si>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</si>
  <si>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</si>
  <si>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</si>
  <si>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</si>
  <si>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</si>
  <si>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</si>
  <si>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</si>
  <si>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</si>
  <si>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</si>
  <si>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</si>
  <si>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</si>
  <si>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</si>
  <si>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</si>
  <si>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</si>
  <si>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</si>
  <si>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</si>
  <si>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</si>
  <si>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</si>
  <si>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</si>
  <si>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</si>
  <si>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</si>
  <si>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</si>
  <si>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</si>
  <si>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</si>
  <si>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</si>
  <si>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</si>
  <si>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</si>
  <si>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</si>
  <si>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</si>
  <si>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</si>
  <si>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</si>
  <si>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</si>
  <si>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</si>
  <si>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</si>
  <si>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</si>
  <si>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</si>
  <si>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</si>
  <si>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</si>
  <si>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</si>
  <si>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</si>
  <si>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</si>
  <si>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</si>
  <si>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</si>
  <si>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</si>
  <si>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</si>
  <si>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</si>
  <si>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</si>
  <si>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</si>
  <si>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</si>
  <si>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</si>
  <si>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</si>
  <si>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</si>
  <si>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</si>
  <si>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</si>
  <si>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</si>
  <si>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</si>
  <si>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</si>
  <si>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</si>
  <si>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</si>
  <si>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</si>
  <si>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</si>
  <si>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</si>
  <si>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</si>
  <si>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</si>
  <si>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</si>
  <si>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</si>
  <si>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</si>
  <si>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</si>
  <si>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</si>
  <si>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</si>
  <si>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</si>
  <si>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</si>
  <si>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</si>
  <si>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</si>
  <si>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</si>
  <si>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</si>
  <si>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</si>
  <si>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</si>
  <si>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</si>
  <si>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</si>
  <si>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</si>
  <si>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</si>
  <si>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</si>
  <si>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</si>
  <si>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</si>
  <si>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</si>
  <si>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</si>
  <si>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</si>
  <si>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</si>
  <si>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</si>
  <si>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</si>
  <si>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</si>
  <si>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</si>
  <si>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</si>
  <si>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</si>
  <si>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</si>
  <si>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</si>
  <si>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</si>
  <si>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</si>
  <si>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</si>
  <si>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</si>
  <si>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</si>
  <si>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</si>
  <si>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</si>
  <si>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</si>
  <si>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</si>
  <si>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</si>
  <si>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</si>
  <si>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</si>
  <si>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</si>
  <si>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</si>
  <si>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</si>
  <si>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</si>
  <si>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</si>
  <si>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</si>
  <si>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</si>
  <si>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</si>
  <si>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</si>
  <si>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</si>
  <si>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</si>
  <si>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</si>
  <si>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</si>
  <si>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</si>
  <si>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</si>
  <si>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</si>
  <si>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</si>
  <si>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</si>
  <si>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</si>
  <si>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</si>
  <si>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</si>
  <si>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</si>
  <si>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</si>
  <si>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</si>
  <si>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</si>
  <si>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</si>
  <si>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</si>
  <si>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</si>
  <si>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</si>
  <si>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</si>
  <si>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</si>
  <si>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</si>
  <si>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</si>
  <si>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</si>
  <si>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</si>
  <si>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</si>
  <si>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</si>
  <si>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</si>
  <si>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</si>
  <si>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</si>
  <si>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</si>
  <si>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</si>
  <si>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</si>
  <si>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</si>
  <si>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</si>
  <si>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</si>
  <si>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</si>
  <si>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</si>
  <si>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</si>
  <si>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</si>
  <si>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</si>
  <si>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</si>
  <si>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</si>
  <si>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</si>
  <si>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</si>
  <si>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</si>
  <si>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</si>
  <si>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</si>
  <si>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</si>
  <si>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</si>
  <si>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</si>
  <si>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</si>
  <si>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</si>
  <si>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</si>
  <si>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</si>
  <si>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</si>
  <si>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</si>
  <si>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</si>
  <si>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</si>
  <si>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</si>
  <si>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</si>
  <si>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</si>
  <si>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</si>
  <si>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</si>
  <si>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</si>
  <si>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</si>
  <si>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</si>
  <si>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</si>
  <si>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</si>
  <si>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</si>
  <si>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</si>
  <si>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</si>
  <si>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</si>
  <si>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</si>
  <si>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</si>
  <si>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</si>
  <si>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</si>
  <si>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</si>
  <si>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</si>
  <si>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</si>
  <si>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</si>
  <si>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</si>
  <si>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</si>
  <si>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</si>
  <si>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</si>
  <si>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</si>
  <si>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</si>
  <si>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</si>
  <si>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</si>
  <si>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</si>
  <si>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</si>
  <si>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</si>
  <si>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</si>
  <si>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</si>
  <si>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</si>
  <si>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</si>
  <si>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</si>
  <si>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</si>
  <si>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</si>
  <si>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</si>
  <si>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</si>
  <si>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</si>
  <si>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</si>
  <si>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</si>
  <si>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</si>
  <si>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</si>
  <si>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</si>
  <si>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</si>
  <si>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</si>
  <si>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</si>
  <si>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</si>
  <si>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</si>
  <si>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</si>
  <si>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</si>
  <si>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</si>
  <si>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</si>
  <si>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</si>
  <si>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</si>
  <si>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</si>
  <si>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</si>
  <si>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</si>
  <si>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</si>
  <si>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</si>
  <si>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</si>
  <si>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</si>
  <si>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</si>
  <si>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</si>
  <si>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</si>
  <si>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</si>
  <si>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</si>
  <si>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</si>
  <si>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</si>
  <si>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</si>
  <si>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</si>
  <si>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</si>
  <si>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</si>
  <si>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</si>
  <si>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</si>
  <si>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</si>
  <si>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</si>
  <si>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</si>
  <si>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</si>
  <si>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</si>
  <si>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</si>
  <si>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</si>
  <si>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</si>
  <si>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</si>
  <si>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</si>
  <si>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</si>
  <si>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</si>
  <si>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</si>
  <si>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</si>
  <si>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</si>
  <si>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</si>
  <si>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</si>
  <si>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</si>
  <si>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</si>
  <si>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</si>
  <si>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</si>
  <si>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</si>
  <si>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</si>
  <si>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</si>
  <si>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</si>
  <si>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</si>
  <si>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</si>
  <si>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</si>
  <si>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</si>
  <si>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</si>
  <si>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</si>
  <si>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</si>
  <si>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</si>
  <si>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</si>
  <si>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</si>
  <si>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</si>
  <si>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</si>
  <si>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</si>
  <si>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</si>
  <si>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</si>
  <si>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</si>
  <si>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</si>
  <si>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</si>
  <si>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</si>
  <si>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</si>
  <si>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</si>
  <si>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</si>
  <si>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</si>
  <si>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</si>
  <si>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</si>
  <si>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</si>
  <si>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</si>
  <si>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</si>
  <si>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</si>
  <si>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</si>
  <si>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</si>
  <si>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</si>
  <si>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</si>
  <si>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</si>
  <si>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</si>
  <si>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</si>
  <si>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</si>
  <si>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</si>
  <si>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</si>
  <si>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</si>
  <si>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</si>
  <si>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</si>
  <si>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</si>
  <si>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</si>
  <si>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</si>
  <si>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</si>
  <si>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</si>
  <si>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</si>
  <si>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</si>
  <si>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</si>
  <si>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</si>
  <si>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</si>
  <si>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</si>
  <si>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</si>
  <si>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</si>
  <si>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</si>
  <si>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</si>
  <si>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</si>
  <si>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</si>
  <si>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</si>
  <si>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</si>
  <si>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</si>
  <si>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</si>
  <si>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</si>
  <si>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</si>
  <si>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</si>
  <si>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</si>
  <si>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</si>
  <si>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</si>
  <si>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</si>
  <si>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</si>
  <si>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</si>
  <si>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</si>
  <si>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</si>
  <si>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</si>
  <si>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</si>
  <si>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</si>
  <si>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</si>
  <si>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</si>
  <si>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</si>
  <si>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</si>
  <si>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</si>
  <si>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</si>
  <si>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</si>
  <si>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</si>
  <si>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</si>
  <si>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</si>
  <si>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</si>
  <si>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</si>
  <si>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</si>
  <si>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</si>
  <si>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</si>
  <si>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</si>
  <si>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</si>
  <si>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</si>
  <si>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</si>
  <si>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</si>
  <si>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</si>
  <si>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</si>
  <si>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</si>
  <si>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</si>
  <si>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</si>
  <si>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</si>
  <si>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</si>
  <si>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</si>
  <si>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</si>
  <si>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</si>
  <si>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</si>
  <si>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</si>
  <si>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</si>
  <si>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</si>
  <si>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</si>
  <si>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</si>
  <si>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</si>
  <si>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</si>
  <si>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</si>
  <si>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</si>
  <si>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</si>
  <si>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</si>
  <si>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</si>
  <si>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</si>
  <si>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</si>
  <si>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</si>
  <si>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</si>
  <si>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</si>
  <si>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</si>
  <si>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</si>
  <si>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</si>
  <si>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</si>
  <si>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</si>
  <si>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</si>
  <si>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</si>
  <si>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</si>
  <si>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</si>
  <si>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</si>
  <si>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</si>
  <si>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</si>
  <si>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</si>
  <si>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</si>
  <si>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</si>
  <si>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</si>
  <si>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</si>
  <si>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</si>
  <si>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</si>
  <si>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</si>
  <si>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</si>
  <si>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</si>
  <si>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</si>
  <si>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</si>
  <si>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</si>
  <si>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</si>
  <si>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</si>
  <si>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</si>
  <si>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</si>
  <si>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</si>
  <si>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</si>
  <si>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</si>
  <si>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</si>
  <si>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</si>
  <si>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</si>
  <si>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</si>
  <si>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</si>
  <si>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</si>
  <si>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</si>
  <si>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</si>
  <si>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</si>
  <si>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</si>
  <si>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</si>
  <si>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</si>
  <si>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</si>
  <si>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</si>
  <si>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</si>
  <si>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</si>
  <si>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</si>
  <si>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</si>
  <si>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</si>
  <si>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</si>
  <si>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</si>
  <si>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</si>
  <si>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</si>
  <si>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</si>
  <si>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</si>
  <si>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</si>
  <si>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</si>
  <si>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</si>
  <si>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</si>
  <si>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</si>
  <si>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</si>
  <si>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</si>
  <si>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</si>
  <si>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</si>
  <si>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</si>
  <si>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</si>
  <si>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</si>
  <si>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</si>
  <si>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</si>
  <si>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</si>
  <si>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</si>
  <si>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</si>
  <si>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</si>
  <si>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</si>
  <si>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</si>
  <si>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</si>
  <si>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</si>
  <si>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</si>
  <si>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</si>
  <si>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</si>
  <si>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</si>
  <si>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</si>
  <si>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</si>
  <si>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</si>
  <si>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</si>
  <si>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</si>
  <si>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</si>
  <si>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</si>
  <si>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</si>
  <si>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</si>
  <si>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</si>
  <si>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</si>
  <si>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</si>
  <si>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</si>
  <si>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</si>
  <si>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</si>
  <si>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</si>
  <si>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</si>
  <si>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</si>
  <si>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</si>
  <si>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</si>
  <si>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</si>
  <si>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</si>
  <si>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</si>
  <si>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</si>
  <si>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</si>
  <si>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</si>
  <si>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</si>
  <si>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</si>
  <si>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</si>
  <si>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</si>
  <si>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</si>
  <si>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</si>
  <si>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</si>
  <si>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</si>
  <si>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</si>
  <si>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</si>
  <si>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</si>
  <si>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</si>
  <si>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</si>
  <si>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</si>
  <si>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</si>
  <si>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</si>
  <si>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</si>
  <si>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</si>
  <si>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</si>
  <si>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</si>
  <si>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</si>
  <si>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</si>
  <si>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</si>
  <si>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</si>
  <si>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</si>
  <si>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</si>
  <si>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</si>
  <si>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</si>
  <si>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</si>
  <si>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</si>
  <si>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</si>
  <si>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</si>
  <si>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</si>
  <si>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</si>
  <si>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</si>
  <si>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</si>
  <si>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</si>
  <si>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</si>
  <si>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</si>
  <si>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</si>
  <si>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</si>
  <si>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</si>
  <si>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</si>
  <si>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</si>
  <si>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</si>
  <si>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</si>
  <si>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</si>
  <si>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</si>
  <si>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</si>
  <si>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</si>
  <si>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</si>
  <si>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</si>
  <si>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</si>
  <si>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</si>
  <si>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</si>
  <si>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</si>
  <si>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</si>
  <si>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</si>
  <si>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</si>
  <si>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</si>
  <si>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</si>
  <si>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</si>
  <si>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</si>
  <si>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</si>
  <si>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</si>
  <si>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</si>
  <si>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</si>
  <si>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</si>
  <si>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</si>
  <si>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</si>
  <si>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</si>
  <si>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</si>
  <si>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</si>
  <si>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</si>
  <si>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</si>
  <si>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</si>
  <si>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</si>
  <si>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</si>
  <si>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</si>
  <si>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</si>
  <si>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</si>
  <si>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</si>
  <si>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</si>
  <si>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</si>
  <si>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</si>
  <si>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</si>
  <si>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</si>
  <si>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</si>
  <si>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</si>
  <si>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</si>
  <si>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</si>
  <si>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</si>
  <si>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</si>
  <si>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</si>
  <si>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</si>
  <si>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</si>
  <si>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</si>
  <si>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</si>
  <si>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</si>
  <si>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</si>
  <si>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</si>
  <si>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</si>
  <si>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</si>
  <si>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</si>
  <si>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</si>
  <si>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</si>
  <si>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</si>
  <si>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</si>
  <si>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</si>
  <si>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</si>
  <si>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</si>
  <si>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</si>
  <si>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</si>
  <si>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</si>
  <si>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</si>
  <si>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</si>
  <si>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</si>
  <si>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</si>
  <si>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</si>
  <si>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</si>
  <si>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</si>
  <si>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</si>
  <si>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</si>
  <si>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</si>
  <si>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</si>
  <si>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</si>
  <si>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</si>
  <si>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</si>
  <si>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</si>
  <si>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</si>
  <si>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</si>
  <si>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</si>
  <si>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</si>
  <si>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</si>
  <si>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</si>
  <si>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</si>
  <si>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</si>
  <si>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</si>
  <si>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</si>
  <si>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</si>
  <si>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</si>
  <si>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</si>
  <si>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</si>
  <si>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</si>
  <si>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</si>
  <si>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</si>
  <si>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</si>
  <si>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</si>
  <si>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</si>
  <si>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</si>
  <si>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</si>
  <si>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</si>
  <si>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</si>
  <si>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</si>
  <si>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</si>
  <si>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</si>
  <si>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</si>
  <si>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</si>
  <si>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</si>
  <si>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</si>
  <si>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</si>
  <si>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</si>
  <si>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</si>
  <si>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</si>
  <si>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</si>
  <si>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</si>
  <si>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</si>
  <si>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</si>
  <si>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</si>
  <si>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</si>
  <si>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</si>
  <si>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</si>
  <si>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</si>
  <si>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</si>
  <si>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</si>
  <si>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</si>
  <si>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</si>
  <si>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</si>
  <si>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</si>
  <si>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</si>
  <si>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</si>
  <si>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</si>
  <si>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</si>
  <si>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</si>
  <si>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</si>
  <si>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</si>
  <si>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</si>
  <si>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</si>
  <si>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</si>
  <si>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</si>
  <si>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</si>
  <si>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</si>
  <si>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</si>
  <si>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</si>
  <si>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</si>
  <si>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</si>
  <si>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</si>
  <si>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</si>
  <si>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</si>
  <si>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</si>
  <si>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</si>
  <si>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</si>
  <si>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</si>
  <si>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</si>
  <si>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</si>
  <si>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</si>
  <si>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</si>
  <si>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</si>
  <si>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</si>
  <si>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</si>
  <si>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</si>
  <si>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</si>
  <si>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</si>
  <si>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</si>
  <si>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</si>
  <si>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</si>
  <si>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</si>
  <si>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</si>
  <si>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</si>
  <si>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</si>
  <si>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</si>
  <si>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</si>
  <si>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</si>
  <si>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</si>
  <si>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</si>
  <si>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</si>
  <si>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</si>
  <si>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</si>
  <si>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</si>
  <si>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</si>
  <si>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</si>
  <si>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</si>
  <si>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</si>
  <si>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</si>
  <si>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</si>
  <si>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</si>
  <si>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</si>
  <si>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</si>
  <si>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</si>
  <si>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</si>
  <si>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</si>
  <si>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</si>
  <si>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</si>
  <si>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</si>
  <si>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</si>
  <si>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</si>
  <si>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</si>
  <si>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</si>
  <si>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</si>
  <si>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</si>
  <si>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</si>
  <si>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</si>
  <si>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</si>
  <si>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</si>
  <si>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</si>
  <si>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</si>
  <si>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</si>
  <si>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</si>
  <si>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</si>
  <si>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</si>
  <si>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</si>
  <si>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</si>
  <si>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</si>
  <si>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</si>
  <si>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</si>
  <si>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</si>
  <si>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</si>
  <si>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</si>
  <si>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</si>
  <si>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</si>
  <si>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</si>
  <si>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</si>
  <si>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</si>
  <si>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</si>
  <si>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</si>
  <si>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</si>
  <si>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</si>
  <si>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</si>
  <si>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</si>
  <si>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</si>
  <si>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</si>
  <si>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</si>
  <si>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</si>
  <si>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</si>
  <si>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</si>
  <si>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</si>
  <si>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</si>
  <si>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</si>
  <si>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</si>
  <si>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</si>
  <si>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</si>
  <si>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</si>
  <si>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</si>
  <si>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</si>
  <si>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</si>
  <si>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</si>
  <si>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</si>
  <si>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</si>
  <si>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</si>
  <si>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</si>
  <si>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</si>
  <si>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</si>
  <si>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</si>
  <si>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</si>
  <si>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</si>
  <si>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</si>
  <si>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</si>
  <si>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</si>
  <si>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</si>
  <si>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</si>
  <si>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</si>
  <si>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</si>
  <si>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</si>
  <si>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</si>
  <si>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</si>
  <si>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</si>
  <si>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</si>
  <si>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</si>
  <si>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</si>
  <si>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</si>
  <si>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</si>
  <si>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</si>
  <si>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</si>
  <si>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</si>
  <si>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</si>
  <si>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</si>
  <si>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</si>
  <si>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</si>
  <si>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</si>
  <si>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</si>
  <si>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</si>
  <si>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</si>
  <si>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</si>
  <si>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</si>
  <si>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</si>
  <si>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</si>
  <si>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</si>
  <si>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</si>
  <si>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</si>
  <si>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</si>
  <si>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</si>
  <si>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</si>
  <si>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</si>
  <si>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</si>
  <si>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</si>
  <si>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</si>
  <si>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</si>
  <si>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</si>
  <si>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</si>
  <si>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</si>
  <si>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</si>
  <si>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</si>
  <si>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</si>
  <si>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</si>
  <si>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</si>
  <si>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</si>
  <si>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</si>
  <si>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</si>
  <si>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</si>
  <si>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</si>
  <si>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</si>
  <si>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</si>
  <si>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</si>
  <si>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</si>
  <si>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</si>
  <si>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</si>
  <si>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</si>
  <si>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</si>
  <si>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</si>
  <si>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</si>
  <si>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</si>
  <si>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</si>
  <si>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</si>
  <si>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</si>
  <si>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</si>
  <si>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</si>
  <si>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</si>
  <si>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</si>
  <si>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</si>
  <si>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</si>
  <si>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</si>
  <si>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</si>
  <si>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</si>
  <si>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</si>
  <si>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</si>
  <si>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</si>
  <si>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</si>
  <si>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</si>
  <si>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</si>
  <si>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</si>
  <si>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</si>
  <si>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</si>
  <si>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</si>
  <si>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</si>
  <si>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</si>
  <si>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</si>
  <si>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</si>
  <si>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</si>
  <si>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</si>
  <si>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</si>
  <si>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</si>
  <si>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</si>
  <si>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</si>
  <si>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</si>
  <si>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</si>
  <si>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</si>
  <si>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</si>
  <si>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</si>
  <si>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</si>
  <si>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</si>
  <si>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</si>
  <si>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</si>
  <si>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</si>
  <si>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</si>
  <si>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</si>
  <si>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</si>
  <si>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</si>
  <si>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</si>
  <si>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</si>
  <si>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</si>
  <si>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</si>
  <si>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</si>
  <si>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</si>
  <si>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</si>
  <si>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</si>
  <si>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</si>
  <si>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</si>
  <si>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</si>
  <si>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</si>
  <si>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</si>
  <si>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</si>
  <si>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</si>
  <si>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</si>
  <si>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</si>
  <si>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</si>
  <si>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</si>
  <si>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</si>
  <si>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</si>
  <si>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</si>
  <si>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</si>
  <si>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</si>
  <si>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</si>
  <si>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</si>
  <si>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</si>
  <si>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</si>
  <si>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</si>
  <si>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</si>
  <si>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</si>
  <si>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</si>
  <si>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</si>
  <si>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</si>
  <si>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</si>
  <si>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</si>
  <si>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</si>
  <si>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</si>
  <si>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</si>
  <si>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</si>
  <si>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</si>
  <si>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</si>
  <si>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</si>
  <si>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</si>
  <si>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</si>
  <si>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</si>
  <si>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</si>
  <si>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</si>
  <si>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</si>
  <si>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</si>
  <si>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</si>
  <si>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</si>
  <si>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</si>
  <si>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</si>
  <si>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</si>
  <si>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</si>
  <si>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</si>
  <si>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</si>
  <si>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</si>
  <si>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</si>
  <si>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</si>
  <si>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</si>
  <si>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</si>
  <si>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</si>
  <si>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</si>
  <si>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</si>
  <si>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</si>
  <si>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</si>
  <si>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</si>
  <si>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</si>
  <si>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</si>
  <si>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</si>
  <si>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</si>
  <si>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</si>
  <si>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</si>
  <si>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</si>
  <si>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</si>
  <si>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</si>
  <si>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</si>
  <si>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</si>
  <si>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</si>
  <si>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</si>
  <si>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</si>
  <si>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</si>
  <si>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</si>
  <si>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</si>
  <si>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</si>
  <si>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</si>
  <si>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</si>
  <si>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</si>
  <si>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</si>
  <si>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</si>
  <si>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</si>
  <si>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</si>
  <si>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</si>
  <si>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</si>
  <si>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</si>
  <si>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</si>
  <si>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</si>
  <si>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</si>
  <si>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</si>
  <si>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</si>
  <si>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</si>
  <si>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</si>
  <si>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</si>
  <si>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</si>
  <si>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</si>
  <si>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</si>
  <si>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</si>
  <si>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</si>
  <si>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</si>
  <si>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</si>
  <si>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</si>
  <si>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</si>
  <si>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</si>
  <si>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</si>
  <si>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</si>
  <si>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</si>
  <si>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</si>
  <si>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</si>
  <si>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</si>
  <si>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</si>
  <si>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</si>
  <si>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</si>
  <si>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</si>
  <si>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</si>
  <si>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</si>
  <si>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</si>
  <si>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</si>
  <si>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</si>
  <si>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</si>
  <si>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</si>
  <si>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</si>
  <si>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</si>
  <si>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</si>
  <si>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</si>
  <si>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</si>
  <si>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</si>
  <si>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</si>
  <si>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</si>
  <si>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</si>
  <si>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</si>
  <si>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</si>
  <si>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</si>
  <si>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</si>
  <si>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</si>
  <si>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</si>
  <si>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</si>
  <si>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</si>
  <si>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</si>
  <si>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</si>
  <si>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</si>
  <si>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</si>
  <si>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</si>
  <si>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</si>
  <si>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</si>
  <si>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</si>
  <si>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</si>
  <si>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</si>
  <si>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</si>
  <si>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</si>
  <si>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</si>
  <si>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</si>
  <si>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</si>
  <si>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</si>
  <si>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</si>
  <si>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</si>
  <si>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</si>
  <si>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</si>
  <si>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</si>
  <si>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</si>
  <si>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</si>
  <si>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</si>
  <si>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</si>
  <si>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</si>
  <si>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</si>
  <si>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</si>
  <si>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</si>
  <si>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</si>
  <si>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</si>
  <si>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</si>
  <si>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</si>
  <si>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</si>
  <si>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</si>
  <si>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</si>
  <si>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</si>
  <si>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</si>
  <si>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</si>
  <si>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</si>
  <si>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</si>
  <si>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</si>
  <si>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</si>
  <si>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</si>
  <si>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</si>
  <si>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</si>
  <si>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</si>
  <si>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</si>
  <si>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</si>
  <si>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</si>
  <si>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</si>
  <si>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</si>
  <si>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</si>
  <si>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</si>
  <si>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</si>
  <si>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</si>
  <si>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</si>
  <si>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</si>
  <si>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</si>
  <si>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</si>
  <si>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</si>
  <si>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</si>
  <si>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</si>
  <si>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</si>
  <si>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</si>
  <si>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</si>
  <si>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</si>
  <si>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</si>
  <si>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</si>
  <si>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</si>
  <si>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</si>
  <si>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</si>
  <si>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</si>
  <si>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</si>
  <si>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</si>
  <si>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</si>
  <si>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</si>
  <si>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</si>
  <si>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</si>
  <si>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</si>
  <si>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</si>
  <si>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</si>
  <si>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</si>
  <si>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</si>
  <si>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</si>
  <si>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</si>
  <si>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</si>
  <si>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</si>
  <si>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</si>
  <si>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</si>
  <si>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</si>
  <si>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</si>
  <si>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</si>
  <si>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</si>
  <si>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</si>
  <si>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</si>
  <si>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</si>
  <si>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</si>
  <si>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</si>
  <si>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</si>
  <si>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</si>
  <si>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</si>
  <si>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</si>
  <si>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</si>
  <si>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</si>
  <si>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</si>
  <si>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</si>
  <si>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</si>
  <si>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</si>
  <si>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</si>
  <si>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</si>
  <si>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</si>
  <si>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</si>
  <si>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</si>
  <si>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</si>
  <si>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</si>
  <si>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</si>
  <si>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</si>
  <si>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</si>
  <si>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</si>
  <si>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</si>
  <si>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</si>
  <si>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</si>
  <si>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</si>
  <si>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</si>
  <si>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</si>
  <si>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</si>
  <si>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</si>
  <si>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</si>
  <si>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</si>
  <si>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</si>
  <si>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</si>
  <si>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</si>
  <si>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</si>
  <si>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</si>
  <si>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</si>
  <si>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</si>
  <si>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</si>
  <si>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</si>
  <si>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</si>
  <si>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</si>
  <si>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</si>
  <si>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</si>
  <si>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</si>
  <si>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</si>
  <si>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</si>
  <si>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</si>
  <si>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</si>
  <si>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</si>
  <si>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</si>
  <si>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</si>
  <si>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</si>
  <si>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</si>
  <si>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</si>
  <si>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</si>
  <si>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</si>
  <si>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</si>
  <si>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</si>
  <si>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</si>
  <si>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</si>
  <si>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</si>
  <si>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</si>
  <si>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</si>
  <si>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</si>
  <si>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</si>
  <si>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</si>
  <si>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</si>
  <si>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</si>
  <si>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</si>
  <si>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</si>
  <si>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</si>
  <si>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</si>
  <si>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</si>
  <si>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</si>
  <si>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</si>
  <si>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</si>
  <si>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</si>
  <si>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</si>
  <si>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</si>
  <si>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</si>
  <si>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</si>
  <si>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</si>
  <si>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</si>
  <si>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</si>
  <si>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</si>
  <si>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</si>
  <si>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</si>
  <si>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</si>
  <si>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</si>
  <si>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</si>
  <si>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</si>
  <si>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</si>
  <si>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</si>
  <si>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</si>
  <si>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</si>
  <si>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</si>
  <si>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</si>
  <si>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</si>
  <si>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</si>
  <si>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</si>
  <si>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</si>
  <si>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</si>
  <si>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</si>
  <si>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</si>
  <si>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</si>
  <si>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</si>
  <si>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</si>
  <si>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</si>
  <si>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</si>
  <si>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</si>
  <si>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</si>
  <si>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</si>
  <si>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</si>
  <si>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</si>
  <si>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</si>
  <si>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</si>
  <si>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</si>
  <si>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</si>
  <si>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</si>
  <si>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</si>
  <si>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</si>
  <si>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</si>
  <si>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</si>
  <si>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</si>
  <si>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</si>
  <si>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</si>
  <si>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</si>
  <si>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</si>
  <si>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</si>
  <si>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</si>
  <si>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</si>
  <si>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</si>
  <si>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</si>
  <si>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</si>
  <si>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</si>
  <si>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</si>
  <si>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</si>
  <si>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</si>
  <si>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</si>
  <si>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</si>
  <si>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</si>
  <si>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</si>
  <si>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</si>
  <si>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</si>
  <si>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</si>
  <si>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</si>
  <si>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</si>
  <si>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</si>
  <si>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</si>
  <si>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</si>
  <si>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</si>
  <si>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</si>
  <si>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</si>
  <si>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</si>
  <si>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</si>
  <si>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</si>
  <si>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</si>
  <si>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</si>
  <si>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</si>
  <si>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</si>
  <si>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</si>
  <si>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</si>
  <si>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</si>
  <si>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</si>
  <si>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</si>
  <si>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</si>
  <si>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</si>
  <si>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</si>
  <si>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</si>
  <si>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</si>
  <si>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</si>
  <si>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</si>
  <si>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</si>
  <si>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</si>
  <si>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</si>
  <si>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</si>
  <si>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</si>
  <si>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</si>
  <si>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</si>
  <si>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</si>
  <si>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</si>
  <si>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</si>
  <si>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</si>
  <si>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</si>
  <si>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</si>
  <si>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</si>
  <si>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</si>
  <si>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</si>
  <si>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</si>
  <si>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</si>
  <si>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</si>
  <si>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</si>
  <si>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</si>
  <si>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</si>
  <si>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</si>
  <si>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</si>
  <si>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</si>
  <si>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</si>
  <si>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</si>
  <si>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</si>
  <si>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</si>
  <si>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</si>
  <si>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</si>
  <si>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</si>
  <si>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</si>
  <si>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</si>
  <si>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</si>
  <si>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</si>
  <si>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</si>
  <si>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</si>
  <si>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</si>
  <si>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</si>
  <si>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</si>
  <si>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</si>
  <si>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</si>
  <si>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</si>
  <si>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</si>
  <si>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</si>
  <si>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</si>
  <si>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</si>
  <si>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</si>
  <si>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</si>
  <si>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</si>
  <si>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</si>
  <si>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</si>
  <si>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</si>
  <si>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</si>
  <si>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</si>
  <si>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</si>
  <si>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</si>
  <si>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</si>
  <si>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</si>
  <si>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</si>
  <si>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</si>
  <si>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</si>
  <si>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</si>
  <si>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</si>
  <si>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</si>
  <si>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</si>
  <si>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</si>
  <si>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</si>
  <si>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</si>
  <si>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</si>
  <si>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</si>
  <si>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</si>
  <si>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</si>
  <si>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</si>
  <si>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</si>
  <si>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</si>
  <si>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</si>
  <si>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</si>
  <si>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</si>
  <si>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</si>
  <si>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</si>
  <si>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</si>
  <si>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</si>
  <si>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</si>
  <si>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</si>
  <si>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</si>
  <si>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</si>
  <si>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</si>
  <si>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</si>
  <si>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</si>
  <si>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</si>
  <si>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</si>
  <si>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</si>
  <si>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</si>
  <si>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</si>
  <si>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</si>
  <si>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</si>
  <si>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</si>
  <si>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</si>
  <si>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</si>
  <si>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</si>
  <si>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</si>
  <si>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</si>
  <si>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</si>
  <si>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</si>
  <si>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</si>
  <si>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</si>
  <si>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</si>
  <si>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</si>
  <si>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</si>
  <si>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</si>
  <si>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</si>
  <si>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</si>
  <si>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</si>
  <si>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</si>
  <si>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</si>
  <si>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</si>
  <si>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</si>
  <si>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</si>
  <si>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</si>
  <si>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</si>
  <si>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</si>
  <si>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</si>
  <si>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</si>
  <si>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</si>
  <si>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</si>
  <si>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</si>
  <si>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</si>
  <si>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</si>
  <si>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</si>
  <si>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</si>
  <si>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</si>
  <si>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</si>
  <si>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</si>
  <si>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</si>
  <si>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</si>
  <si>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</si>
  <si>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</si>
  <si>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</si>
  <si>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</si>
  <si>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</si>
  <si>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</si>
  <si>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</si>
  <si>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</si>
  <si>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</si>
  <si>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</si>
  <si>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</si>
  <si>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</si>
  <si>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</si>
  <si>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</si>
  <si>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</si>
  <si>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</si>
  <si>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</si>
  <si>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</si>
  <si>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</si>
  <si>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</si>
  <si>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</si>
  <si>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</si>
  <si>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</si>
  <si>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</si>
  <si>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</si>
  <si>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</si>
  <si>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</si>
  <si>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</si>
  <si>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</si>
  <si>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</si>
  <si>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</si>
  <si>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</si>
  <si>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</si>
  <si>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</si>
  <si>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</si>
  <si>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</si>
  <si>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</si>
  <si>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</si>
  <si>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</si>
  <si>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</si>
  <si>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</si>
  <si>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</si>
  <si>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</si>
  <si>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</si>
  <si>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</si>
  <si>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</si>
  <si>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</si>
  <si>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</si>
  <si>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</si>
  <si>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</si>
  <si>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</si>
  <si>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</si>
  <si>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</si>
  <si>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</si>
  <si>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</si>
  <si>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</si>
  <si>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</si>
  <si>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</si>
  <si>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</si>
  <si>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</si>
  <si>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</si>
  <si>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</si>
  <si>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</si>
  <si>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</si>
  <si>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</si>
  <si>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</si>
  <si>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</si>
  <si>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</si>
  <si>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</si>
  <si>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</si>
  <si>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</si>
  <si>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</si>
  <si>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</si>
  <si>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</si>
  <si>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</si>
  <si>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</si>
  <si>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</si>
  <si>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</si>
  <si>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</si>
  <si>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</si>
  <si>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</si>
  <si>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</si>
  <si>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</si>
  <si>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</si>
  <si>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</si>
  <si>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</si>
  <si>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</si>
  <si>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</si>
  <si>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</si>
  <si>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</si>
  <si>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</si>
  <si>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</si>
  <si>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</si>
  <si>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</si>
  <si>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</si>
  <si>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</si>
  <si>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</si>
  <si>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</si>
  <si>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</si>
  <si>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</si>
  <si>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</si>
  <si>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</si>
  <si>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</si>
  <si>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</si>
  <si>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</si>
  <si>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</si>
  <si>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</si>
  <si>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</si>
  <si>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</si>
  <si>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</si>
  <si>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</si>
  <si>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</si>
  <si>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</si>
  <si>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</si>
  <si>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</si>
  <si>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</si>
  <si>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</si>
  <si>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</si>
  <si>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</si>
  <si>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</si>
  <si>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</si>
  <si>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</si>
  <si>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</si>
  <si>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</si>
  <si>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</si>
  <si>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</si>
  <si>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</si>
  <si>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</si>
  <si>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</si>
  <si>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</si>
  <si>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</si>
  <si>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</si>
  <si>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</si>
  <si>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</si>
  <si>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</si>
  <si>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</si>
  <si>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</si>
  <si>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</si>
  <si>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</si>
  <si>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</si>
  <si>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</si>
  <si>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</si>
  <si>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</si>
  <si>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</si>
  <si>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</si>
  <si>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</si>
  <si>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</si>
  <si>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</si>
  <si>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</si>
  <si>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</si>
  <si>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</si>
  <si>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</si>
  <si>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</si>
  <si>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</si>
  <si>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</si>
  <si>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</si>
  <si>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</si>
  <si>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</si>
  <si>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</si>
  <si>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</si>
  <si>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</si>
  <si>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</si>
  <si>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</si>
  <si>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</si>
  <si>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</si>
  <si>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</si>
  <si>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</si>
  <si>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</si>
  <si>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</si>
  <si>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</si>
  <si>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</si>
  <si>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</si>
  <si>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</si>
  <si>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</si>
  <si>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</si>
  <si>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</si>
  <si>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</si>
  <si>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</si>
  <si>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</si>
  <si>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</si>
  <si>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</si>
  <si>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</si>
  <si>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</si>
  <si>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</si>
  <si>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</si>
  <si>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</si>
  <si>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</si>
  <si>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</si>
  <si>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</si>
  <si>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</si>
  <si>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</si>
  <si>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</si>
  <si>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</si>
  <si>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</si>
  <si>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</si>
  <si>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</si>
  <si>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</si>
  <si>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</si>
  <si>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</si>
  <si>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</si>
  <si>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</si>
  <si>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</si>
  <si>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</si>
  <si>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</si>
  <si>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</si>
  <si>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</si>
  <si>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</si>
  <si>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</si>
  <si>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</si>
  <si>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</si>
  <si>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</si>
  <si>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</si>
  <si>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</si>
  <si>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</si>
  <si>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</si>
  <si>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</si>
  <si>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</si>
  <si>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</si>
  <si>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</si>
  <si>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</si>
  <si>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</si>
  <si>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</si>
  <si>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</si>
  <si>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</si>
  <si>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</si>
  <si>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</si>
  <si>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</si>
  <si>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</si>
  <si>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</si>
  <si>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</si>
  <si>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</si>
  <si>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</si>
  <si>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</si>
  <si>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</si>
  <si>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</si>
  <si>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</si>
  <si>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</si>
  <si>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</si>
  <si>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</si>
  <si>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</si>
  <si>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</si>
  <si>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</si>
  <si>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</si>
  <si>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</si>
  <si>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</si>
  <si>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</si>
  <si>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</si>
  <si>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</si>
  <si>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</si>
  <si>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</si>
  <si>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</si>
  <si>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</si>
  <si>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</si>
  <si>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</si>
  <si>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</si>
  <si>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</si>
  <si>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</si>
  <si>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</si>
  <si>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</si>
  <si>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</si>
  <si>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</si>
  <si>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</si>
  <si>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</si>
  <si>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</si>
  <si>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</si>
  <si>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</si>
  <si>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</si>
  <si>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</si>
  <si>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</si>
  <si>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</si>
  <si>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</si>
  <si>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</si>
  <si>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</si>
  <si>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</si>
  <si>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</si>
  <si>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</si>
  <si>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</si>
  <si>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</si>
  <si>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</si>
  <si>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</si>
  <si>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</si>
  <si>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</si>
  <si>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</si>
  <si>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</si>
  <si>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</si>
  <si>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</si>
  <si>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</si>
  <si>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</si>
  <si>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</si>
  <si>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</si>
  <si>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</si>
  <si>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</si>
  <si>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</si>
  <si>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</si>
  <si>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</si>
  <si>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</si>
  <si>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</si>
  <si>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</si>
  <si>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</si>
  <si>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</si>
  <si>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</si>
  <si>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</si>
  <si>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</si>
  <si>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</si>
  <si>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</si>
  <si>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</si>
  <si>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</si>
  <si>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</si>
  <si>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</si>
  <si>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</si>
  <si>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</si>
  <si>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</si>
  <si>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</si>
  <si>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</si>
  <si>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</si>
  <si>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</si>
  <si>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</si>
  <si>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</si>
  <si>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</si>
  <si>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</si>
  <si>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</si>
  <si>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</si>
  <si>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</si>
  <si>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</si>
  <si>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</si>
  <si>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</si>
  <si>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</si>
  <si>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</si>
  <si>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</si>
  <si>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</si>
  <si>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</si>
  <si>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</si>
  <si>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</si>
  <si>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</si>
  <si>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</si>
  <si>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</si>
  <si>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</si>
  <si>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</si>
  <si>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</si>
  <si>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</si>
  <si>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</si>
  <si>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</si>
  <si>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</si>
  <si>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</si>
  <si>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</si>
  <si>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</si>
  <si>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</si>
  <si>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</si>
  <si>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</si>
  <si>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</si>
  <si>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</si>
  <si>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</si>
  <si>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</si>
  <si>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</si>
  <si>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</si>
  <si>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</si>
  <si>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</si>
  <si>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</si>
  <si>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</si>
  <si>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</si>
  <si>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</si>
  <si>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</si>
  <si>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</si>
  <si>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</si>
  <si>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</si>
  <si>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</si>
  <si>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</si>
  <si>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</si>
  <si>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</si>
  <si>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</si>
  <si>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</si>
  <si>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</si>
  <si>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</si>
  <si>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</si>
  <si>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</si>
  <si>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</si>
  <si>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</si>
  <si>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</si>
  <si>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</si>
  <si>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</si>
  <si>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</si>
  <si>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</si>
  <si>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</si>
  <si>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</si>
  <si>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</si>
  <si>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</si>
  <si>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</si>
  <si>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</si>
  <si>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</si>
  <si>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</si>
  <si>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</si>
  <si>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</si>
  <si>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</si>
  <si>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</si>
  <si>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</si>
  <si>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</si>
  <si>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</si>
  <si>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</si>
  <si>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</si>
  <si>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</si>
  <si>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</si>
  <si>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</si>
  <si>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</si>
  <si>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</si>
  <si>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</si>
  <si>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</si>
  <si>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</si>
  <si>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</si>
  <si>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</si>
  <si>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</si>
  <si>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</si>
  <si>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</si>
  <si>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</si>
  <si>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</si>
  <si>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</si>
  <si>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</si>
  <si>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</si>
  <si>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</si>
  <si>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</si>
  <si>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</si>
  <si>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</si>
  <si>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</si>
  <si>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</si>
  <si>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</si>
  <si>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</si>
  <si>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</si>
  <si>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</si>
  <si>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</si>
  <si>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</si>
  <si>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</si>
  <si>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</si>
  <si>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</si>
  <si>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</si>
  <si>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</si>
  <si>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</si>
  <si>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</si>
  <si>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</si>
  <si>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</si>
  <si>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</si>
  <si>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</si>
  <si>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</si>
  <si>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</si>
  <si>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</si>
  <si>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</si>
  <si>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</si>
  <si>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</si>
  <si>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</si>
  <si>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</si>
  <si>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</si>
  <si>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</si>
  <si>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</si>
  <si>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</si>
  <si>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</si>
  <si>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</si>
  <si>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</si>
  <si>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</si>
  <si>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</si>
  <si>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</si>
  <si>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</si>
  <si>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</si>
  <si>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</si>
  <si>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</si>
  <si>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</si>
  <si>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</si>
  <si>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</si>
  <si>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</si>
  <si>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</si>
  <si>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</si>
  <si>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</si>
  <si>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</si>
  <si>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</si>
  <si>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</si>
  <si>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</si>
  <si>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</si>
  <si>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</si>
  <si>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</si>
  <si>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</si>
  <si>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</si>
  <si>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</si>
  <si>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</si>
  <si>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</si>
  <si>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</si>
  <si>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</si>
  <si>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</si>
  <si>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</si>
  <si>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</si>
  <si>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</si>
  <si>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</si>
  <si>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</si>
  <si>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</si>
  <si>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</si>
  <si>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</si>
  <si>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</si>
  <si>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</si>
  <si>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</si>
  <si>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</si>
  <si>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</si>
  <si>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</si>
  <si>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</si>
  <si>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</si>
  <si>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</si>
  <si>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</si>
  <si>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</si>
  <si>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</si>
  <si>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</si>
  <si>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</si>
  <si>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</si>
  <si>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</si>
  <si>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</si>
  <si>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</si>
  <si>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</si>
  <si>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</si>
  <si>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</si>
  <si>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</si>
  <si>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</si>
  <si>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</si>
  <si>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</si>
  <si>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</si>
  <si>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</si>
  <si>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</si>
  <si>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</si>
  <si>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</si>
  <si>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</si>
  <si>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</si>
  <si>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</si>
  <si>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</si>
  <si>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</si>
  <si>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</si>
  <si>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</si>
  <si>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</si>
  <si>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</si>
  <si>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</si>
  <si>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</si>
  <si>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</si>
  <si>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</si>
  <si>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</si>
  <si>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</si>
  <si>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</si>
  <si>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</si>
  <si>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</si>
  <si>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</si>
  <si>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</si>
  <si>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</si>
  <si>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</si>
  <si>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</si>
  <si>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</si>
  <si>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</si>
  <si>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</si>
  <si>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</si>
  <si>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</si>
  <si>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</si>
  <si>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</si>
  <si>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</si>
  <si>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</si>
  <si>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</si>
  <si>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</si>
  <si>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</si>
  <si>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</si>
  <si>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</si>
  <si>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</si>
  <si>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</si>
  <si>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</si>
  <si>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</si>
  <si>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</si>
  <si>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</si>
  <si>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</si>
  <si>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</si>
  <si>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</si>
  <si>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</si>
  <si>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</si>
  <si>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</si>
  <si>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</si>
  <si>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</si>
  <si>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</si>
  <si>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</si>
  <si>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</si>
  <si>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</si>
  <si>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</si>
  <si>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</si>
  <si>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</si>
  <si>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</si>
  <si>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</si>
  <si>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</si>
  <si>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</si>
  <si>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</si>
  <si>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</si>
  <si>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</si>
  <si>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</si>
  <si>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</si>
  <si>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</si>
  <si>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</si>
  <si>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</si>
  <si>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</si>
  <si>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</si>
  <si>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</si>
  <si>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</si>
  <si>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</si>
  <si>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</si>
  <si>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</si>
  <si>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</si>
  <si>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</si>
  <si>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</si>
  <si>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</si>
  <si>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</si>
  <si>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</si>
  <si>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</si>
  <si>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</si>
  <si>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</si>
  <si>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</si>
  <si>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</si>
  <si>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</si>
  <si>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</si>
  <si>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</si>
  <si>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</si>
  <si>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</si>
  <si>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</si>
  <si>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</si>
  <si>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</si>
  <si>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</si>
  <si>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</si>
  <si>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</si>
  <si>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</si>
  <si>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</si>
  <si>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</si>
  <si>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</si>
  <si>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</si>
  <si>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</si>
  <si>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</si>
  <si>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</si>
  <si>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</si>
  <si>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</si>
  <si>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</si>
  <si>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</si>
  <si>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</si>
  <si>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</si>
  <si>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</si>
  <si>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</si>
  <si>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</si>
  <si>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</si>
  <si>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</si>
  <si>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</si>
  <si>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</si>
  <si>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</si>
  <si>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</si>
  <si>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</si>
  <si>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</si>
  <si>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</si>
  <si>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</si>
  <si>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</si>
  <si>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</si>
  <si>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</si>
  <si>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</si>
  <si>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</si>
  <si>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</si>
  <si>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</si>
  <si>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</si>
  <si>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</si>
  <si>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</si>
  <si>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</si>
  <si>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</si>
  <si>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</si>
  <si>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</si>
  <si>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</si>
  <si>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</si>
  <si>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</si>
  <si>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</si>
  <si>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</si>
  <si>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</si>
  <si>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</si>
  <si>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</si>
  <si>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</si>
  <si>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</si>
  <si>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</si>
  <si>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</si>
  <si>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</si>
  <si>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</si>
  <si>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</si>
  <si>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</si>
  <si>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</si>
  <si>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</si>
  <si>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</si>
  <si>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</si>
  <si>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</si>
  <si>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</si>
  <si>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</si>
  <si>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</si>
  <si>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</si>
  <si>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</si>
  <si>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</si>
  <si>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</si>
  <si>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</si>
  <si>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</si>
  <si>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</si>
  <si>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</si>
  <si>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</si>
  <si>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</si>
  <si>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</si>
  <si>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</si>
  <si>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</si>
  <si>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</si>
  <si>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</si>
  <si>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</si>
  <si>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</si>
  <si>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</si>
  <si>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</si>
  <si>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</si>
  <si>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</si>
  <si>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</si>
  <si>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</si>
  <si>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</si>
  <si>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</si>
  <si>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</si>
  <si>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</si>
  <si>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</si>
  <si>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</si>
  <si>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</si>
  <si>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</si>
  <si>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</si>
  <si>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</si>
  <si>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</si>
  <si>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</si>
  <si>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</si>
  <si>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</si>
  <si>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</si>
  <si>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</si>
  <si>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</si>
  <si>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</si>
  <si>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</si>
  <si>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</si>
  <si>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</si>
  <si>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</si>
  <si>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</si>
  <si>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</si>
  <si>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</si>
  <si>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</si>
  <si>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</si>
  <si>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</si>
  <si>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</si>
  <si>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</si>
  <si>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</si>
  <si>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</si>
  <si>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</si>
  <si>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</si>
  <si>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</si>
  <si>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</si>
  <si>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</si>
  <si>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</si>
  <si>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</si>
  <si>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</si>
  <si>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</si>
  <si>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</si>
  <si>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</si>
  <si>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</si>
  <si>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</si>
  <si>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</si>
  <si>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</si>
  <si>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</si>
  <si>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</si>
  <si>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</si>
  <si>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</si>
  <si>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</si>
  <si>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</si>
  <si>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</si>
  <si>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</si>
  <si>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</si>
  <si>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</si>
  <si>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</si>
  <si>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</si>
  <si>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</si>
  <si>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</si>
  <si>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</si>
  <si>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</si>
  <si>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</si>
  <si>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</si>
  <si>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</si>
  <si>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</si>
  <si>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</si>
  <si>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</si>
  <si>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</si>
  <si>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</si>
  <si>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</si>
  <si>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</si>
  <si>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</si>
  <si>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</si>
  <si>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</si>
  <si>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</si>
  <si>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</si>
  <si>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</si>
  <si>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</si>
  <si>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</si>
  <si>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</si>
  <si>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</si>
  <si>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</si>
  <si>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</si>
  <si>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</si>
  <si>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</si>
  <si>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</si>
  <si>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</si>
  <si>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</si>
  <si>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</si>
  <si>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</si>
  <si>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</si>
  <si>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</si>
  <si>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</si>
  <si>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</si>
  <si>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</si>
  <si>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</si>
  <si>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</si>
  <si>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</si>
  <si>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</si>
  <si>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</si>
  <si>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</si>
  <si>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</si>
  <si>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</si>
  <si>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</si>
  <si>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</si>
  <si>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</si>
  <si>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</si>
  <si>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</si>
  <si>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</si>
  <si>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</si>
  <si>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</si>
  <si>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</si>
  <si>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</si>
  <si>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</si>
  <si>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</si>
  <si>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</si>
  <si>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</si>
  <si>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</si>
  <si>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</si>
  <si>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</si>
  <si>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</si>
  <si>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</si>
  <si>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</si>
  <si>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</si>
  <si>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</si>
  <si>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</si>
  <si>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</si>
  <si>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</si>
  <si>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</si>
  <si>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</si>
  <si>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</si>
  <si>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</si>
  <si>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</si>
  <si>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</si>
  <si>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</si>
  <si>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</si>
  <si>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</si>
  <si>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</si>
  <si>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</si>
  <si>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</si>
  <si>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</si>
  <si>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</si>
  <si>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</si>
  <si>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</si>
  <si>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</si>
  <si>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</si>
  <si>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</si>
  <si>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</si>
  <si>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</si>
  <si>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</si>
  <si>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</si>
  <si>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</si>
  <si>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</si>
  <si>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</si>
  <si>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</si>
  <si>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</si>
  <si>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</si>
  <si>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</si>
  <si>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</si>
  <si>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</si>
  <si>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</si>
  <si>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</si>
  <si>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</si>
  <si>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</si>
  <si>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</si>
  <si>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</si>
  <si>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</si>
  <si>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</si>
  <si>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</si>
  <si>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</si>
  <si>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</si>
  <si>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</si>
  <si>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</si>
  <si>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</si>
  <si>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</si>
  <si>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</si>
  <si>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</si>
  <si>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</si>
  <si>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</si>
  <si>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</si>
  <si>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</si>
  <si>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</si>
  <si>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</si>
  <si>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</si>
  <si>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</si>
  <si>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</si>
  <si>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</si>
  <si>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</si>
  <si>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</si>
  <si>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</si>
  <si>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</si>
  <si>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</si>
  <si>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</si>
  <si>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</si>
  <si>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</si>
  <si>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</si>
  <si>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</si>
  <si>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</si>
  <si>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</si>
  <si>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</si>
  <si>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</si>
  <si>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</si>
  <si>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</si>
  <si>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</si>
  <si>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</si>
  <si>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</si>
  <si>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</si>
  <si>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</si>
  <si>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</si>
  <si>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</si>
  <si>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</si>
  <si>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</si>
  <si>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</si>
  <si>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</si>
  <si>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</si>
  <si>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</si>
  <si>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</si>
  <si>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</si>
  <si>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</si>
  <si>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</si>
  <si>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</si>
  <si>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</si>
  <si>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</si>
  <si>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</si>
  <si>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</si>
  <si>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</si>
  <si>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</si>
  <si>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</si>
  <si>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</si>
  <si>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</si>
  <si>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</si>
  <si>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</si>
  <si>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</si>
  <si>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</si>
  <si>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</si>
  <si>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</si>
  <si>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</si>
  <si>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</si>
  <si>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</si>
  <si>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</si>
  <si>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</si>
  <si>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</si>
  <si>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</si>
  <si>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</si>
  <si>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</si>
  <si>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</si>
  <si>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</si>
  <si>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</si>
  <si>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</si>
  <si>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</si>
  <si>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</si>
  <si>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</si>
  <si>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</si>
  <si>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</si>
  <si>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</si>
  <si>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</si>
  <si>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</si>
  <si>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</si>
  <si>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</si>
  <si>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</si>
  <si>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</si>
  <si>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</si>
  <si>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</si>
  <si>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</si>
  <si>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</si>
  <si>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</si>
  <si>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</si>
  <si>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</si>
  <si>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</si>
  <si>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</si>
  <si>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</si>
  <si>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</si>
  <si>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</si>
  <si>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</si>
  <si>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</si>
  <si>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</si>
  <si>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</si>
  <si>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</si>
  <si>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</si>
  <si>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</si>
  <si>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</si>
  <si>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</si>
  <si>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</si>
  <si>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</si>
  <si>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</si>
  <si>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</si>
  <si>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</si>
  <si>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</si>
  <si>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</si>
  <si>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</si>
  <si>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</si>
  <si>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</si>
  <si>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</si>
  <si>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</si>
  <si>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</si>
  <si>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</si>
  <si>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</si>
  <si>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</si>
  <si>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</si>
  <si>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</si>
  <si>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</si>
  <si>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</si>
  <si>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</si>
  <si>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</si>
  <si>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</si>
  <si>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</si>
  <si>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</si>
  <si>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</si>
  <si>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</si>
  <si>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</si>
  <si>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</si>
  <si>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</si>
  <si>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</si>
  <si>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</si>
  <si>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</si>
  <si>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</si>
  <si>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</si>
  <si>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</si>
  <si>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</si>
  <si>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</si>
  <si>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</si>
  <si>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</si>
  <si>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</si>
  <si>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</si>
  <si>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</si>
  <si>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</si>
  <si>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</si>
  <si>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</si>
  <si>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</si>
  <si>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</si>
  <si>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</si>
  <si>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</si>
  <si>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</si>
  <si>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</si>
  <si>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</si>
  <si>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</si>
  <si>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</si>
  <si>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</si>
  <si>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</si>
  <si>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</si>
  <si>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</si>
  <si>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</si>
  <si>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</si>
  <si>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</si>
  <si>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</si>
  <si>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</si>
  <si>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</si>
  <si>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</si>
  <si>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</si>
  <si>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</si>
  <si>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</si>
  <si>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</si>
  <si>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</si>
  <si>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</si>
  <si>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</si>
  <si>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</si>
  <si>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</si>
  <si>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</si>
  <si>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</si>
  <si>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</si>
  <si>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</si>
  <si>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</si>
  <si>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</si>
  <si>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</si>
  <si>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</si>
  <si>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</si>
  <si>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</si>
  <si>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</si>
  <si>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</si>
  <si>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</si>
  <si>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</si>
  <si>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</si>
  <si>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</si>
  <si>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</si>
  <si>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</si>
  <si>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</si>
  <si>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</si>
  <si>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</si>
  <si>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</si>
  <si>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</si>
  <si>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</si>
  <si>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</si>
  <si>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</si>
  <si>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</si>
  <si>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</si>
  <si>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</si>
  <si>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</si>
  <si>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</si>
  <si>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</si>
  <si>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</si>
  <si>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</si>
  <si>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</si>
  <si>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</si>
  <si>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</si>
  <si>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</si>
  <si>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</si>
  <si>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</si>
  <si>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</si>
  <si>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</si>
  <si>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</si>
  <si>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</si>
  <si>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</si>
  <si>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</si>
  <si>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</si>
  <si>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</si>
  <si>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</si>
  <si>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</si>
  <si>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</si>
  <si>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</si>
  <si>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</si>
  <si>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</si>
  <si>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</si>
  <si>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</si>
  <si>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</si>
  <si>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</si>
  <si>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</si>
  <si>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</si>
  <si>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</si>
  <si>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</si>
  <si>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</si>
  <si>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</si>
  <si>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</si>
  <si>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</si>
  <si>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</si>
  <si>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</si>
  <si>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</si>
  <si>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</si>
  <si>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</si>
  <si>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</si>
  <si>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</si>
  <si>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</si>
  <si>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</si>
  <si>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</si>
  <si>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</si>
  <si>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</si>
  <si>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</si>
  <si>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</si>
  <si>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</si>
  <si>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</si>
  <si>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</si>
  <si>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</si>
  <si>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</si>
  <si>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</si>
  <si>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</si>
  <si>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</si>
  <si>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</si>
  <si>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</si>
  <si>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</si>
  <si>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</si>
  <si>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</si>
  <si>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</si>
  <si>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</si>
  <si>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</si>
  <si>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</si>
  <si>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</si>
  <si>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</si>
  <si>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</si>
  <si>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</si>
  <si>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</si>
  <si>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</si>
  <si>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</si>
  <si>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</si>
  <si>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</si>
  <si>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</si>
  <si>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</si>
  <si>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</si>
  <si>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</si>
  <si>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</si>
  <si>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</si>
  <si>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</si>
  <si>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</si>
  <si>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</si>
  <si>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</si>
  <si>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</si>
  <si>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</si>
  <si>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</si>
  <si>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</si>
  <si>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</si>
  <si>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</si>
  <si>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</si>
  <si>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</si>
  <si>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</si>
  <si>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</si>
  <si>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</si>
  <si>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</si>
  <si>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</si>
  <si>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</si>
  <si>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</si>
  <si>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</si>
  <si>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</si>
  <si>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</si>
  <si>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</si>
  <si>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</si>
  <si>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</si>
  <si>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</si>
  <si>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</si>
  <si>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</si>
  <si>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</si>
  <si>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</si>
  <si>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</si>
  <si>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</si>
  <si>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</si>
  <si>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</si>
  <si>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</si>
  <si>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</si>
  <si>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</si>
  <si>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</si>
  <si>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</si>
  <si>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</si>
  <si>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</si>
  <si>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</si>
  <si>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</si>
  <si>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</si>
  <si>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</si>
  <si>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</si>
  <si>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</si>
  <si>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</si>
  <si>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</si>
  <si>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</si>
  <si>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</si>
  <si>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</si>
  <si>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</si>
  <si>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</si>
  <si>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</si>
  <si>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</si>
  <si>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</si>
  <si>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</si>
  <si>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</si>
  <si>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</si>
  <si>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</si>
  <si>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</si>
  <si>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</si>
  <si>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</si>
  <si>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</si>
  <si>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</si>
  <si>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</si>
  <si>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</si>
  <si>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</si>
  <si>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</si>
  <si>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</si>
  <si>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</si>
  <si>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</si>
  <si>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</si>
  <si>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</si>
  <si>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</si>
  <si>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</si>
  <si>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</si>
  <si>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</si>
  <si>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</si>
  <si>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</si>
  <si>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</si>
  <si>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</si>
  <si>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</si>
  <si>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</si>
  <si>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</si>
  <si>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</si>
  <si>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</si>
  <si>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</si>
  <si>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</si>
  <si>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</si>
  <si>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</si>
  <si>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</si>
  <si>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</si>
  <si>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</si>
  <si>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</si>
  <si>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</si>
  <si>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</si>
  <si>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</si>
  <si>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</si>
  <si>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</si>
  <si>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</si>
  <si>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</si>
  <si>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</si>
  <si>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</si>
  <si>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</si>
  <si>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</si>
  <si>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</si>
  <si>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</si>
  <si>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</si>
  <si>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</si>
  <si>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</si>
  <si>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</si>
  <si>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</si>
  <si>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</si>
  <si>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</si>
  <si>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</si>
  <si>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</si>
  <si>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</si>
  <si>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</si>
  <si>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</si>
  <si>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</si>
  <si>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</si>
  <si>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</si>
  <si>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</si>
  <si>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</si>
  <si>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</si>
  <si>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</si>
  <si>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</si>
  <si>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</si>
  <si>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</si>
  <si>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</si>
  <si>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</si>
  <si>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</si>
  <si>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</si>
  <si>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</si>
  <si>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</si>
  <si>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</si>
  <si>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</si>
  <si>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</si>
  <si>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</si>
  <si>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</si>
  <si>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</si>
  <si>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</si>
  <si>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</si>
  <si>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</si>
  <si>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</si>
  <si>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</si>
  <si>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</si>
  <si>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</si>
  <si>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</si>
  <si>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</si>
  <si>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</si>
  <si>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</si>
  <si>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</si>
  <si>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</si>
  <si>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</si>
  <si>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</si>
  <si>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</si>
  <si>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</si>
  <si>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</si>
  <si>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</si>
  <si>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</si>
  <si>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</si>
  <si>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</si>
  <si>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</si>
  <si>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</si>
  <si>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</si>
  <si>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</si>
  <si>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</si>
  <si>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</si>
  <si>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</si>
  <si>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</si>
  <si>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</si>
  <si>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</si>
  <si>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</si>
  <si>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</si>
  <si>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</si>
  <si>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</si>
  <si>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</si>
  <si>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</si>
  <si>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</si>
  <si>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</si>
  <si>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</si>
  <si>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</si>
  <si>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</si>
  <si>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</si>
  <si>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</si>
  <si>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</si>
  <si>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</si>
  <si>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</si>
  <si>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</si>
  <si>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</si>
  <si>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</si>
  <si>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</si>
  <si>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</si>
  <si>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</si>
  <si>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</si>
  <si>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</si>
  <si>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</si>
  <si>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</si>
  <si>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</si>
  <si>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</si>
  <si>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</si>
  <si>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</si>
  <si>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</si>
  <si>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</si>
  <si>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</si>
  <si>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</si>
  <si>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</si>
  <si>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</si>
  <si>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</si>
  <si>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</si>
  <si>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</si>
  <si>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</si>
  <si>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</si>
  <si>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</si>
  <si>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</si>
  <si>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</si>
  <si>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</si>
  <si>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</si>
  <si>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</si>
  <si>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</si>
  <si>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</si>
  <si>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</si>
  <si>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</si>
  <si>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</si>
  <si>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</si>
  <si>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</si>
  <si>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</si>
  <si>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</si>
  <si>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</si>
  <si>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</si>
  <si>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</si>
  <si>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</si>
  <si>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</si>
  <si>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</si>
  <si>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</si>
  <si>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</si>
  <si>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</si>
  <si>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</si>
  <si>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</si>
  <si>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</si>
  <si>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</si>
  <si>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</si>
  <si>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</si>
  <si>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</si>
  <si>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</si>
  <si>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</si>
  <si>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</si>
  <si>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</si>
  <si>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</si>
  <si>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</si>
  <si>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</si>
  <si>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</si>
  <si>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</si>
  <si>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</si>
  <si>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</si>
  <si>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</si>
  <si>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</si>
  <si>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</si>
  <si>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</si>
  <si>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</si>
  <si>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</si>
  <si>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</si>
  <si>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</si>
  <si>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</si>
  <si>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</si>
  <si>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</si>
  <si>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</si>
  <si>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</si>
  <si>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</si>
  <si>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</si>
  <si>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</si>
  <si>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</si>
  <si>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</si>
  <si>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</si>
  <si>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</si>
  <si>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</si>
  <si>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</si>
  <si>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</si>
  <si>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</si>
  <si>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</si>
  <si>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</si>
  <si>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</si>
  <si>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</si>
  <si>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</si>
  <si>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</si>
  <si>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</si>
  <si>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</si>
  <si>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</si>
  <si>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</si>
  <si>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</si>
  <si>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</si>
  <si>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</si>
  <si>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</si>
  <si>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</si>
  <si>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</si>
  <si>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</si>
  <si>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</si>
  <si>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</si>
  <si>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</si>
  <si>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</si>
  <si>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</si>
  <si>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</si>
  <si>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</si>
  <si>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</si>
  <si>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</si>
  <si>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</si>
  <si>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</si>
  <si>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</si>
  <si>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</si>
  <si>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</si>
  <si>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</si>
  <si>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</si>
  <si>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</si>
  <si>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</si>
  <si>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</si>
  <si>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</si>
  <si>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</si>
  <si>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</si>
  <si>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</si>
  <si>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</si>
  <si>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</si>
  <si>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</si>
  <si>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</si>
  <si>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</si>
  <si>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</si>
  <si>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</si>
  <si>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</si>
  <si>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</si>
  <si>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</si>
  <si>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</si>
  <si>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</si>
  <si>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</si>
  <si>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</si>
  <si>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</si>
  <si>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</si>
  <si>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</si>
  <si>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</si>
  <si>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</si>
  <si>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</si>
  <si>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</si>
  <si>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</si>
  <si>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</si>
  <si>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</si>
  <si>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</si>
  <si>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</si>
  <si>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</si>
  <si>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</si>
  <si>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</si>
  <si>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</si>
  <si>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</si>
  <si>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</si>
  <si>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</si>
  <si>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</si>
  <si>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</si>
  <si>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</si>
  <si>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</si>
  <si>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</si>
  <si>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</si>
  <si>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</si>
  <si>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</si>
  <si>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</si>
  <si>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</si>
  <si>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</si>
  <si>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</si>
  <si>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</si>
  <si>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</si>
  <si>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</si>
  <si>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</si>
  <si>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</si>
  <si>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</si>
  <si>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</si>
  <si>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</si>
  <si>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</si>
  <si>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</si>
  <si>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</si>
  <si>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</si>
  <si>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</si>
  <si>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</si>
  <si>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</si>
  <si>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</si>
  <si>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</si>
  <si>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</si>
  <si>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</si>
  <si>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</si>
  <si>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</si>
  <si>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</si>
  <si>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</si>
  <si>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</si>
  <si>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</si>
  <si>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</si>
  <si>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</si>
  <si>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</si>
  <si>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</si>
  <si>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</si>
  <si>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</si>
  <si>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</si>
  <si>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</si>
  <si>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</si>
  <si>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</si>
  <si>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</si>
  <si>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</si>
  <si>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</si>
  <si>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</si>
  <si>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</si>
  <si>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</si>
  <si>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</si>
  <si>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</si>
  <si>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</si>
  <si>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</si>
  <si>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</si>
  <si>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</si>
  <si>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</si>
  <si>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</si>
  <si>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</si>
  <si>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</si>
  <si>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</si>
  <si>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</si>
  <si>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</si>
  <si>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</si>
  <si>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</si>
  <si>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</si>
  <si>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</si>
  <si>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</si>
  <si>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</si>
  <si>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</si>
  <si>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</si>
  <si>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</si>
  <si>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</si>
  <si>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</si>
  <si>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</si>
  <si>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</si>
  <si>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</si>
  <si>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</si>
  <si>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</si>
  <si>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</si>
  <si>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</si>
  <si>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</si>
  <si>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</si>
  <si>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</si>
  <si>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</si>
  <si>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</si>
  <si>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</si>
  <si>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</si>
  <si>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</si>
  <si>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</si>
  <si>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</si>
  <si>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</si>
  <si>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</si>
  <si>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</si>
  <si>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</si>
  <si>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</si>
  <si>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</si>
  <si>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</si>
  <si>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</si>
  <si>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</si>
  <si>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</si>
  <si>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</si>
  <si>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</si>
  <si>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</si>
  <si>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</si>
  <si>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</si>
  <si>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</si>
  <si>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</si>
  <si>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</si>
  <si>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</si>
  <si>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</si>
  <si>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</si>
  <si>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</si>
  <si>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</si>
  <si>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</si>
  <si>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</si>
  <si>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</si>
  <si>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</si>
  <si>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</si>
  <si>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</si>
  <si>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</si>
  <si>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</si>
  <si>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</si>
  <si>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</si>
  <si>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</si>
  <si>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</si>
  <si>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</si>
  <si>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</si>
  <si>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</si>
  <si>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</si>
  <si>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</si>
  <si>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</si>
  <si>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</si>
  <si>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</si>
  <si>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</si>
  <si>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</si>
  <si>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</si>
  <si>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</si>
  <si>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</si>
  <si>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</si>
  <si>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</si>
  <si>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</si>
  <si>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</si>
  <si>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</si>
  <si>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</si>
  <si>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</si>
  <si>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</si>
  <si>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</si>
  <si>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</si>
  <si>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</si>
  <si>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</si>
  <si>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</si>
  <si>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</si>
  <si>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</si>
  <si>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</si>
  <si>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</si>
  <si>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</si>
  <si>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</si>
  <si>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</si>
  <si>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</si>
  <si>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</si>
  <si>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</si>
  <si>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</si>
  <si>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</si>
  <si>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</si>
  <si>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</si>
  <si>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</si>
  <si>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</si>
  <si>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</si>
  <si>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</si>
  <si>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</si>
  <si>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</si>
  <si>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</si>
  <si>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</si>
  <si>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</si>
  <si>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</si>
  <si>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</si>
  <si>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</si>
  <si>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</si>
  <si>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</si>
  <si>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</si>
  <si>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</si>
  <si>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</si>
  <si>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</si>
  <si>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</si>
  <si>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</si>
  <si>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</si>
  <si>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</si>
  <si>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</si>
  <si>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</si>
  <si>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</si>
  <si>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</si>
  <si>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</si>
  <si>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</si>
  <si>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</si>
  <si>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</si>
  <si>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</si>
  <si>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</si>
  <si>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</si>
  <si>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</si>
  <si>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</si>
  <si>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</si>
  <si>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</si>
  <si>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</si>
  <si>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</si>
  <si>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</si>
  <si>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</si>
  <si>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</si>
  <si>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</si>
  <si>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</si>
  <si>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</si>
  <si>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</si>
  <si>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</si>
  <si>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</si>
  <si>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</si>
  <si>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</si>
  <si>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</si>
  <si>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</si>
  <si>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</si>
  <si>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</si>
  <si>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</si>
  <si>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</si>
  <si>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</si>
  <si>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</si>
  <si>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</si>
  <si>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</si>
  <si>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</si>
  <si>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</si>
  <si>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</si>
  <si>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</si>
  <si>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</si>
  <si>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</si>
  <si>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</si>
  <si>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</si>
  <si>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</si>
  <si>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</si>
  <si>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</si>
  <si>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</si>
  <si>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</si>
  <si>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</si>
  <si>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</si>
  <si>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</si>
  <si>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</si>
  <si>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</si>
  <si>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</si>
  <si>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</si>
  <si>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</si>
  <si>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</si>
  <si>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</si>
  <si>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</si>
  <si>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</si>
  <si>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</si>
  <si>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</si>
  <si>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</si>
  <si>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</si>
  <si>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</si>
  <si>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</si>
  <si>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</si>
  <si>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</si>
  <si>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</si>
  <si>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</si>
  <si>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</si>
  <si>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</si>
  <si>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</si>
  <si>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</si>
  <si>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</si>
  <si>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</si>
  <si>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</si>
  <si>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</si>
  <si>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</si>
  <si>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</si>
  <si>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</si>
  <si>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</si>
  <si>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</si>
  <si>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</si>
  <si>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</si>
  <si>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</si>
  <si>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</si>
  <si>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</si>
  <si>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</si>
  <si>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</si>
  <si>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</si>
  <si>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</si>
  <si>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</si>
  <si>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</si>
  <si>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</si>
  <si>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</si>
  <si>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</si>
  <si>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</si>
  <si>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</si>
  <si>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</si>
  <si>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</si>
  <si>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</si>
  <si>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</si>
  <si>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</si>
  <si>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</si>
  <si>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</si>
  <si>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</si>
  <si>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</si>
  <si>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</si>
  <si>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</si>
  <si>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</si>
  <si>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</si>
  <si>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</si>
  <si>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</si>
  <si>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</si>
  <si>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</si>
  <si>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</si>
  <si>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</si>
  <si>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</si>
  <si>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</si>
  <si>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</si>
  <si>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</si>
  <si>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</si>
  <si>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</si>
  <si>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</si>
  <si>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</si>
  <si>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</si>
  <si>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</si>
  <si>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</si>
  <si>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</si>
  <si>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</si>
  <si>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</si>
  <si>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</si>
  <si>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</si>
  <si>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</si>
  <si>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</si>
  <si>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</si>
  <si>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</si>
  <si>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</si>
  <si>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</si>
  <si>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</si>
  <si>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</si>
  <si>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</si>
  <si>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</si>
  <si>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</si>
  <si>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</si>
  <si>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</si>
  <si>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</si>
  <si>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</si>
  <si>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</si>
  <si>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</si>
  <si>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</si>
  <si>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</si>
  <si>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</si>
  <si>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</si>
  <si>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</si>
  <si>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</si>
  <si>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</si>
  <si>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</si>
  <si>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</si>
  <si>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</si>
  <si>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</si>
  <si>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</si>
  <si>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</si>
  <si>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</si>
  <si>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</si>
  <si>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</si>
  <si>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</si>
  <si>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</si>
  <si>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</si>
  <si>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</si>
  <si>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</si>
  <si>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</si>
  <si>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</si>
  <si>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</si>
  <si>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</si>
  <si>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</si>
  <si>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</si>
  <si>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</si>
  <si>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</si>
  <si>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</si>
  <si>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</si>
  <si>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</si>
  <si>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</si>
  <si>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</si>
  <si>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</si>
  <si>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</si>
  <si>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</si>
  <si>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</si>
  <si>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</si>
  <si>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</si>
  <si>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</si>
  <si>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</si>
  <si>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</si>
  <si>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</si>
  <si>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</si>
  <si>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</si>
  <si>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</si>
  <si>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</si>
  <si>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</si>
  <si>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</si>
  <si>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</si>
  <si>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</si>
  <si>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</si>
  <si>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</si>
  <si>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</si>
  <si>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</si>
  <si>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</si>
  <si>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</si>
  <si>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</si>
  <si>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</si>
  <si>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</si>
  <si>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</si>
  <si>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</si>
  <si>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</si>
  <si>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</si>
  <si>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</si>
  <si>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</si>
  <si>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</si>
  <si>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</si>
  <si>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</si>
  <si>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</si>
  <si>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</si>
  <si>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</si>
  <si>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</si>
  <si>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</si>
  <si>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</si>
  <si>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</si>
  <si>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</si>
  <si>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</si>
  <si>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</si>
  <si>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</si>
  <si>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</si>
  <si>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</si>
  <si>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</si>
  <si>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</si>
  <si>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</si>
  <si>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</si>
  <si>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</si>
  <si>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</si>
  <si>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</si>
  <si>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</si>
  <si>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</si>
  <si>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</si>
  <si>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</si>
  <si>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</si>
  <si>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</si>
  <si>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</si>
  <si>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</si>
  <si>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</si>
  <si>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</si>
  <si>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</si>
  <si>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</si>
  <si>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</si>
  <si>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</si>
  <si>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</si>
  <si>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</si>
  <si>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</si>
  <si>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</si>
  <si>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</si>
  <si>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</si>
  <si>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</si>
  <si>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</si>
  <si>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</si>
  <si>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</si>
  <si>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</si>
  <si>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</si>
  <si>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</si>
  <si>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</si>
  <si>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</si>
  <si>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</si>
  <si>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</si>
  <si>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</si>
  <si>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</si>
  <si>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</si>
  <si>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</si>
  <si>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</si>
  <si>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</si>
  <si>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</si>
  <si>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</si>
  <si>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</si>
  <si>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</si>
  <si>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</si>
  <si>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</si>
  <si>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</si>
  <si>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</si>
  <si>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</si>
  <si>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</si>
  <si>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</si>
  <si>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</si>
  <si>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</si>
  <si>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</si>
  <si>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</si>
  <si>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</si>
  <si>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</si>
  <si>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</si>
  <si>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</si>
  <si>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</si>
  <si>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</si>
  <si>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</si>
  <si>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</si>
  <si>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</si>
  <si>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</si>
  <si>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</si>
  <si>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</si>
  <si>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</si>
  <si>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</si>
  <si>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</si>
  <si>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</si>
  <si>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</si>
  <si>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</si>
  <si>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</si>
  <si>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</si>
  <si>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</si>
  <si>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</si>
  <si>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</si>
  <si>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</si>
  <si>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</si>
  <si>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</si>
  <si>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</si>
  <si>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</si>
  <si>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</si>
  <si>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</si>
  <si>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</si>
  <si>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</si>
  <si>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</si>
  <si>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</si>
  <si>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</si>
  <si>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</si>
  <si>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</si>
  <si>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</si>
  <si>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</si>
  <si>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</si>
  <si>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</si>
  <si>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</si>
  <si>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</si>
  <si>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</si>
  <si>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</si>
  <si>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</si>
  <si>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</si>
  <si>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</si>
  <si>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</si>
  <si>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</si>
  <si>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</si>
  <si>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</si>
  <si>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</si>
  <si>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</si>
  <si>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</si>
  <si>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</si>
  <si>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</si>
  <si>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</si>
  <si>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</si>
  <si>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</si>
  <si>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</si>
  <si>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</si>
  <si>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</si>
  <si>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</si>
  <si>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</si>
  <si>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</si>
  <si>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</si>
  <si>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</si>
  <si>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</si>
  <si>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</si>
  <si>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</si>
  <si>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</si>
  <si>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</si>
  <si>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</si>
  <si>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</si>
  <si>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</si>
  <si>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</si>
  <si>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</si>
  <si>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</si>
  <si>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</si>
  <si>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</si>
  <si>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</si>
  <si>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</si>
  <si>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</si>
  <si>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</si>
  <si>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</si>
  <si>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</si>
  <si>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</si>
  <si>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</si>
  <si>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</si>
  <si>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</si>
  <si>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</si>
  <si>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</si>
  <si>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</si>
  <si>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</si>
  <si>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</si>
  <si>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</si>
  <si>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</si>
  <si>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</si>
  <si>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</si>
  <si>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</si>
  <si>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</si>
  <si>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</si>
  <si>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</si>
  <si>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</si>
  <si>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</si>
  <si>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</si>
  <si>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</si>
  <si>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</si>
  <si>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</si>
  <si>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</si>
  <si>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</si>
  <si>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</si>
  <si>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</si>
  <si>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</si>
  <si>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</si>
  <si>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</si>
  <si>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</si>
  <si>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</si>
  <si>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</si>
  <si>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</si>
  <si>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</si>
  <si>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</si>
  <si>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</si>
  <si>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</si>
  <si>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</si>
  <si>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</si>
  <si>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</si>
  <si>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</si>
  <si>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</si>
  <si>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</si>
  <si>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</si>
  <si>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</si>
  <si>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</si>
  <si>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</si>
  <si>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</si>
  <si>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</si>
  <si>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</si>
  <si>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</si>
  <si>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</si>
  <si>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</si>
  <si>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</si>
  <si>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</si>
  <si>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</si>
  <si>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</si>
  <si>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</si>
  <si>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</si>
  <si>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</si>
  <si>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</si>
  <si>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</si>
  <si>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</si>
  <si>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</si>
  <si>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</si>
  <si>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</si>
  <si>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</si>
  <si>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</si>
  <si>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</si>
  <si>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</si>
  <si>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</si>
  <si>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</si>
  <si>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</si>
  <si>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</si>
  <si>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</si>
  <si>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</si>
  <si>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</si>
  <si>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</si>
  <si>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</si>
  <si>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</si>
  <si>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</si>
  <si>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</si>
  <si>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</si>
  <si>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</si>
  <si>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</si>
  <si>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</si>
  <si>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</si>
  <si>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</si>
  <si>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</si>
  <si>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</si>
  <si>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</si>
  <si>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</si>
  <si>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</si>
  <si>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</si>
  <si>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</si>
  <si>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</si>
  <si>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</si>
  <si>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</si>
  <si>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</si>
  <si>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</si>
  <si>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</si>
  <si>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</si>
  <si>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</si>
  <si>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</si>
  <si>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</si>
  <si>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</si>
  <si>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</si>
  <si>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</si>
  <si>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</si>
  <si>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</si>
  <si>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</si>
  <si>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</si>
  <si>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</si>
  <si>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</si>
  <si>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</si>
  <si>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</si>
  <si>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</si>
  <si>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</si>
  <si>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</si>
  <si>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</si>
  <si>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</si>
  <si>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</si>
  <si>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</si>
  <si>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</si>
  <si>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</si>
  <si>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</si>
  <si>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</si>
  <si>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</si>
  <si>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</si>
  <si>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</si>
  <si>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</si>
  <si>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</si>
  <si>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</si>
  <si>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</si>
  <si>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</si>
  <si>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</si>
  <si>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</si>
  <si>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</si>
  <si>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</si>
  <si>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</si>
  <si>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</si>
  <si>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</si>
  <si>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</si>
  <si>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</si>
  <si>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</si>
  <si>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</si>
  <si>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</si>
  <si>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</si>
  <si>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</si>
  <si>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</si>
  <si>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</si>
  <si>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</si>
  <si>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</si>
  <si>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</si>
  <si>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</si>
  <si>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</si>
  <si>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</si>
  <si>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</si>
  <si>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</si>
  <si>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</si>
  <si>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</si>
  <si>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</si>
  <si>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</si>
  <si>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</si>
  <si>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</si>
  <si>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</si>
  <si>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</si>
  <si>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</si>
  <si>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</si>
  <si>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</si>
  <si>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</si>
  <si>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</si>
  <si>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</si>
  <si>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</si>
  <si>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</si>
  <si>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</si>
  <si>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</si>
  <si>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</si>
  <si>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</si>
  <si>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</si>
  <si>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</si>
  <si>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</si>
  <si>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</si>
  <si>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</si>
  <si>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</si>
  <si>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</si>
  <si>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</si>
  <si>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</si>
  <si>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</si>
  <si>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</si>
  <si>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</si>
  <si>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</si>
  <si>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</si>
  <si>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</si>
  <si>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</si>
  <si>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</si>
  <si>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</si>
  <si>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</si>
  <si>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</si>
  <si>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</si>
  <si>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</si>
  <si>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</si>
  <si>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</si>
  <si>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</si>
  <si>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</si>
  <si>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</si>
  <si>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</si>
  <si>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</si>
  <si>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</si>
  <si>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</si>
  <si>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</si>
  <si>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</si>
  <si>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</si>
  <si>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</si>
  <si>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</si>
  <si>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</si>
  <si>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</si>
  <si>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</si>
  <si>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</si>
  <si>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</si>
  <si>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</si>
  <si>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</si>
  <si>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</si>
  <si>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</si>
  <si>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</si>
  <si>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</si>
  <si>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</si>
  <si>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</si>
  <si>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</si>
  <si>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</si>
  <si>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</si>
  <si>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</si>
  <si>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</si>
  <si>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</si>
  <si>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</si>
  <si>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</si>
  <si>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</si>
  <si>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</si>
  <si>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</si>
  <si>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</si>
  <si>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</si>
  <si>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</si>
  <si>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</si>
  <si>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</si>
  <si>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</si>
  <si>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</si>
  <si>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</si>
  <si>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</si>
  <si>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</si>
  <si>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</si>
  <si>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</si>
  <si>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</si>
  <si>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</si>
  <si>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</si>
  <si>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</si>
  <si>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</si>
  <si>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</si>
  <si>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</si>
  <si>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</si>
  <si>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</si>
  <si>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</si>
  <si>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</si>
  <si>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</si>
  <si>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</si>
  <si>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</si>
  <si>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</si>
  <si>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</si>
  <si>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</si>
  <si>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</si>
  <si>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</si>
  <si>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</si>
  <si>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</si>
  <si>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</si>
  <si>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</si>
  <si>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</si>
  <si>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</si>
  <si>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</si>
  <si>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</si>
  <si>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</si>
  <si>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</si>
  <si>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</si>
  <si>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</si>
  <si>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</si>
  <si>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</si>
  <si>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</si>
  <si>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</si>
  <si>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</si>
  <si>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</si>
  <si>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</si>
  <si>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</si>
  <si>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</si>
  <si>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</si>
  <si>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</si>
  <si>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</si>
  <si>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</si>
  <si>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</si>
  <si>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</si>
  <si>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</si>
  <si>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</si>
  <si>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</si>
  <si>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</si>
  <si>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</si>
  <si>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</si>
  <si>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</si>
  <si>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</si>
  <si>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</si>
  <si>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</si>
  <si>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</si>
  <si>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</si>
  <si>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</si>
  <si>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</si>
  <si>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</si>
  <si>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</si>
  <si>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</si>
  <si>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</si>
  <si>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</si>
  <si>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</si>
  <si>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</si>
  <si>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</si>
  <si>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</si>
  <si>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</si>
  <si>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</si>
  <si>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</si>
  <si>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</si>
  <si>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</si>
  <si>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</si>
  <si>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</si>
  <si>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</si>
  <si>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</si>
  <si>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</si>
  <si>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</si>
  <si>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</si>
  <si>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</si>
  <si>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</si>
  <si>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</si>
  <si>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</si>
  <si>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</si>
  <si>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</si>
  <si>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</si>
  <si>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</si>
  <si>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</si>
  <si>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</si>
  <si>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</si>
  <si>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</si>
  <si>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</si>
  <si>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</si>
  <si>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</si>
  <si>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</si>
  <si>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</si>
  <si>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</si>
  <si>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</si>
  <si>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</si>
  <si>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</si>
  <si>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</si>
  <si>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</si>
  <si>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</si>
  <si>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</si>
  <si>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</si>
  <si>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</si>
  <si>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</si>
  <si>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</si>
  <si>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</si>
  <si>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</si>
  <si>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</si>
  <si>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</si>
  <si>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</si>
  <si>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</si>
  <si>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</si>
  <si>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</si>
  <si>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</si>
  <si>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</si>
  <si>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</si>
  <si>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</si>
  <si>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</si>
  <si>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</si>
  <si>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</si>
  <si>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</si>
  <si>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</si>
  <si>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</si>
  <si>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</si>
  <si>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</si>
  <si>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</si>
  <si>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</si>
  <si>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</si>
  <si>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</si>
  <si>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</si>
  <si>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</si>
  <si>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</si>
  <si>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</si>
  <si>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</si>
  <si>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</si>
  <si>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</si>
  <si>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</si>
  <si>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</si>
  <si>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</si>
  <si>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</si>
  <si>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</si>
  <si>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</si>
  <si>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</si>
  <si>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</si>
  <si>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</si>
  <si>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</si>
  <si>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</si>
  <si>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</si>
  <si>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</si>
  <si>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</si>
  <si>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</si>
  <si>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</si>
  <si>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</si>
  <si>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</si>
  <si>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</si>
  <si>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</si>
  <si>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</si>
  <si>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</si>
  <si>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</si>
  <si>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</si>
  <si>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</si>
  <si>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</si>
  <si>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</si>
  <si>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</si>
  <si>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</si>
  <si>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</si>
  <si>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</si>
  <si>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</si>
  <si>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</si>
  <si>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</si>
  <si>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</si>
  <si>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</si>
  <si>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</si>
  <si>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</si>
  <si>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</si>
  <si>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</si>
  <si>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</si>
  <si>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</si>
  <si>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</si>
  <si>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</si>
  <si>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</si>
  <si>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</si>
  <si>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</si>
  <si>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</si>
  <si>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</si>
  <si>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</si>
  <si>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</si>
  <si>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</si>
  <si>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</si>
  <si>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</si>
  <si>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</si>
  <si>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</si>
  <si>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</si>
  <si>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</si>
  <si>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</si>
  <si>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</si>
  <si>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</si>
  <si>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</si>
  <si>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</si>
  <si>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</si>
  <si>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</si>
  <si>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</si>
  <si>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</si>
  <si>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</si>
  <si>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</si>
  <si>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</si>
  <si>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</si>
  <si>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</si>
  <si>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</si>
  <si>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</si>
  <si>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</si>
  <si>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</si>
  <si>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</si>
  <si>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</si>
  <si>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</si>
  <si>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</si>
  <si>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</si>
  <si>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</si>
  <si>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</si>
  <si>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</si>
  <si>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</si>
  <si>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</si>
  <si>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</si>
  <si>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</si>
  <si>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</si>
  <si>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</si>
  <si>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</si>
  <si>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</si>
  <si>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</si>
  <si>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</si>
  <si>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</si>
  <si>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</si>
  <si>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</si>
  <si>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</si>
  <si>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</si>
  <si>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</si>
  <si>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</si>
  <si>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</si>
  <si>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</si>
  <si>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</si>
  <si>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</si>
  <si>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</si>
  <si>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</si>
  <si>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</si>
  <si>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</si>
  <si>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</si>
  <si>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</si>
  <si>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</si>
  <si>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</si>
  <si>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</si>
  <si>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</si>
  <si>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</si>
  <si>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</si>
  <si>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</si>
  <si>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</si>
  <si>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</si>
  <si>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</si>
  <si>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</si>
  <si>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</si>
  <si>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</si>
  <si>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</si>
  <si>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</si>
  <si>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</si>
  <si>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</si>
  <si>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</si>
  <si>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</si>
  <si>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</si>
  <si>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</si>
  <si>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</si>
  <si>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</si>
  <si>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</si>
  <si>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</si>
  <si>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</si>
  <si>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</si>
  <si>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</si>
  <si>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</si>
  <si>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</si>
  <si>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</si>
  <si>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</si>
  <si>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</si>
  <si>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</si>
  <si>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</si>
  <si>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</si>
  <si>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</si>
  <si>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</si>
  <si>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</si>
  <si>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</si>
  <si>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</si>
  <si>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</si>
  <si>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</si>
  <si>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</si>
  <si>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</si>
  <si>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</si>
  <si>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</si>
  <si>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</si>
  <si>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</si>
  <si>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</si>
  <si>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</si>
  <si>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</si>
  <si>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</si>
  <si>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</si>
  <si>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</si>
  <si>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</si>
  <si>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</si>
  <si>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</si>
  <si>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</si>
  <si>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</si>
  <si>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</si>
  <si>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</si>
  <si>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</si>
  <si>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</si>
  <si>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</si>
  <si>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</si>
  <si>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</si>
  <si>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</si>
  <si>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</si>
  <si>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</si>
  <si>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</si>
  <si>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</si>
  <si>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</si>
  <si>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</si>
  <si>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</si>
  <si>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</si>
  <si>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</si>
  <si>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</si>
  <si>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</si>
  <si>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</si>
  <si>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</si>
  <si>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</si>
  <si>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</si>
  <si>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</si>
  <si>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</si>
  <si>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</si>
  <si>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</si>
  <si>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</si>
  <si>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</si>
  <si>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</si>
  <si>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</si>
  <si>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</si>
  <si>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</si>
  <si>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</si>
  <si>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</si>
  <si>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</si>
  <si>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</si>
  <si>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</si>
  <si>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</si>
  <si>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</si>
  <si>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</si>
  <si>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</si>
  <si>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</si>
  <si>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</si>
  <si>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</si>
  <si>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</si>
  <si>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</si>
  <si>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</si>
  <si>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</si>
  <si>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</si>
  <si>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</si>
  <si>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</si>
  <si>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</si>
  <si>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</si>
  <si>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</si>
  <si>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</si>
  <si>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</si>
  <si>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</si>
  <si>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</si>
  <si>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</si>
  <si>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</si>
  <si>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</si>
  <si>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</si>
  <si>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</si>
  <si>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</si>
  <si>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</si>
  <si>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</si>
  <si>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</si>
  <si>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</si>
  <si>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</si>
  <si>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</si>
  <si>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</si>
  <si>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</si>
  <si>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</si>
  <si>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</si>
  <si>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</si>
  <si>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</si>
  <si>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</si>
  <si>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</si>
  <si>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</si>
  <si>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</si>
  <si>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</si>
  <si>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</si>
  <si>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</si>
  <si>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</si>
  <si>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</si>
  <si>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</si>
  <si>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</si>
  <si>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</si>
  <si>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</si>
  <si>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</si>
  <si>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</si>
  <si>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</si>
  <si>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</si>
  <si>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</si>
  <si>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</si>
  <si>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</si>
  <si>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</si>
  <si>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</si>
  <si>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</si>
  <si>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</si>
  <si>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</si>
  <si>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</si>
  <si>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</si>
  <si>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</si>
  <si>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</si>
  <si>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</si>
  <si>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</si>
  <si>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</si>
  <si>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</si>
  <si>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</si>
  <si>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</si>
  <si>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</si>
  <si>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</si>
  <si>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</si>
  <si>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</si>
  <si>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</si>
  <si>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</si>
  <si>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</si>
  <si>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</si>
  <si>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</si>
  <si>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</si>
  <si>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</si>
  <si>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</si>
  <si>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</si>
  <si>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</si>
  <si>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</si>
  <si>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</si>
  <si>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</si>
  <si>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</si>
  <si>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</si>
  <si>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</si>
  <si>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</si>
  <si>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</si>
  <si>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</si>
  <si>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</si>
  <si>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</si>
  <si>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</si>
  <si>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</si>
  <si>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</si>
  <si>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</si>
  <si>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</si>
  <si>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</si>
  <si>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</si>
  <si>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</si>
  <si>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</si>
  <si>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</si>
  <si>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</si>
  <si>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</si>
  <si>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</si>
  <si>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</si>
  <si>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</si>
  <si>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</si>
  <si>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</si>
  <si>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</si>
  <si>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</si>
  <si>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</si>
  <si>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</si>
  <si>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</si>
  <si>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</si>
  <si>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</si>
  <si>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</si>
  <si>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</si>
  <si>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</si>
  <si>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</si>
  <si>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</si>
  <si>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</si>
  <si>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</si>
  <si>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</si>
  <si>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</si>
  <si>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</si>
  <si>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</si>
  <si>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</si>
  <si>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</si>
  <si>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</si>
  <si>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</si>
  <si>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</si>
  <si>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</si>
  <si>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</si>
  <si>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</si>
  <si>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</si>
  <si>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</si>
  <si>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</si>
  <si>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</si>
  <si>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</si>
  <si>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</si>
  <si>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</si>
  <si>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</si>
  <si>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</si>
  <si>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</si>
  <si>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</si>
  <si>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</si>
  <si>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</si>
  <si>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</si>
  <si>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</si>
  <si>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</si>
  <si>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</si>
  <si>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</si>
  <si>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</si>
  <si>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</si>
  <si>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</si>
  <si>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</si>
  <si>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</si>
  <si>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</si>
  <si>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</si>
  <si>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</si>
  <si>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</si>
  <si>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</si>
  <si>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</si>
  <si>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</si>
  <si>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</si>
  <si>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</si>
  <si>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</si>
  <si>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</si>
  <si>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</si>
  <si>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</si>
  <si>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</si>
  <si>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</si>
  <si>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</si>
  <si>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</si>
  <si>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</si>
  <si>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</si>
  <si>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</si>
  <si>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</si>
  <si>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</si>
  <si>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</si>
  <si>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</si>
  <si>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</si>
  <si>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</si>
  <si>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</si>
  <si>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</si>
  <si>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</si>
  <si>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</si>
  <si>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</si>
  <si>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</si>
  <si>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</si>
  <si>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</si>
  <si>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</si>
  <si>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</si>
  <si>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</si>
  <si>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</si>
  <si>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</si>
  <si>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</si>
  <si>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</si>
  <si>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</si>
  <si>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</si>
  <si>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</si>
  <si>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</si>
  <si>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</si>
  <si>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</si>
  <si>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</si>
  <si>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</si>
  <si>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</si>
  <si>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</si>
  <si>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</si>
  <si>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</si>
  <si>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</si>
  <si>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</si>
  <si>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</si>
  <si>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</si>
  <si>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</si>
  <si>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</si>
  <si>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</si>
  <si>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</si>
  <si>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</si>
  <si>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</si>
  <si>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</si>
  <si>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</si>
  <si>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</si>
  <si>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</si>
  <si>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</si>
  <si>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</si>
  <si>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</si>
  <si>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</si>
  <si>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</si>
  <si>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</si>
  <si>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</si>
  <si>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</si>
  <si>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</si>
  <si>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</si>
  <si>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</si>
  <si>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</si>
  <si>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</si>
  <si>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</si>
  <si>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</si>
  <si>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</si>
  <si>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</si>
  <si>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</si>
  <si>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</si>
  <si>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</si>
  <si>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</si>
  <si>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</si>
  <si>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</si>
  <si>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</si>
  <si>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</si>
  <si>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</si>
  <si>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</si>
  <si>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</si>
  <si>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</si>
  <si>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</si>
  <si>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</si>
  <si>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</si>
  <si>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</si>
  <si>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</si>
  <si>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</si>
  <si>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</si>
  <si>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</si>
  <si>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</si>
  <si>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</si>
  <si>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</si>
  <si>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</si>
  <si>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</si>
  <si>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</si>
  <si>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</si>
  <si>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</si>
  <si>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</si>
  <si>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</si>
  <si>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</si>
  <si>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</si>
  <si>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</si>
  <si>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</si>
  <si>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</si>
  <si>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</si>
  <si>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</si>
  <si>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</si>
  <si>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</si>
  <si>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</si>
  <si>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</si>
  <si>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</si>
  <si>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</si>
  <si>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</si>
  <si>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</si>
  <si>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</si>
  <si>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</si>
  <si>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</si>
  <si>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</si>
  <si>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</si>
  <si>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</si>
  <si>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</si>
  <si>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</si>
  <si>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</si>
  <si>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</si>
  <si>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</si>
  <si>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</si>
  <si>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</si>
  <si>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</si>
  <si>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</si>
  <si>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</si>
  <si>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</si>
  <si>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</si>
  <si>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</si>
  <si>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</si>
  <si>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</si>
  <si>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</si>
  <si>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</si>
  <si>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</si>
  <si>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</si>
  <si>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</si>
  <si>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</si>
  <si>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</si>
  <si>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</si>
  <si>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</si>
  <si>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</si>
  <si>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</si>
  <si>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</si>
  <si>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</si>
  <si>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</si>
  <si>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</si>
  <si>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</si>
  <si>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</si>
  <si>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</si>
  <si>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</si>
  <si>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</si>
  <si>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</si>
  <si>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</si>
  <si>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</si>
  <si>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</si>
  <si>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</si>
  <si>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</si>
  <si>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</si>
  <si>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</si>
  <si>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</si>
  <si>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</si>
  <si>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</si>
  <si>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</si>
  <si>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</si>
  <si>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</si>
  <si>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</si>
  <si>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</si>
  <si>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</si>
  <si>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</si>
  <si>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</si>
  <si>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</si>
  <si>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</si>
  <si>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</si>
  <si>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</si>
  <si>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</si>
  <si>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</si>
  <si>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</si>
  <si>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</si>
  <si>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</si>
  <si>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</si>
  <si>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</si>
  <si>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</si>
  <si>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</si>
  <si>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</si>
  <si>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</si>
  <si>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</si>
  <si>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</si>
  <si>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</si>
  <si>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</si>
  <si>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</si>
  <si>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</si>
  <si>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</si>
  <si>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</si>
  <si>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</si>
  <si>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</si>
  <si>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</si>
  <si>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</si>
  <si>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</si>
  <si>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</si>
  <si>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</si>
  <si>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</si>
  <si>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</si>
  <si>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</si>
  <si>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</si>
  <si>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</si>
  <si>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</si>
  <si>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</si>
  <si>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</si>
  <si>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</si>
  <si>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</si>
  <si>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</si>
  <si>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</si>
  <si>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</si>
  <si>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</si>
  <si>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</si>
  <si>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</si>
  <si>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</si>
  <si>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</si>
  <si>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</si>
  <si>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</si>
  <si>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</si>
  <si>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</si>
  <si>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</si>
  <si>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</si>
  <si>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</si>
  <si>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</si>
  <si>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</si>
  <si>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</si>
  <si>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</si>
  <si>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</si>
  <si>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</si>
  <si>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</si>
  <si>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</si>
  <si>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</si>
  <si>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</si>
  <si>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</si>
  <si>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</si>
  <si>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</si>
  <si>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</si>
  <si>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</si>
  <si>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</si>
  <si>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</si>
  <si>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</si>
  <si>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</si>
  <si>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</si>
  <si>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</si>
  <si>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</si>
  <si>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</si>
  <si>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</si>
  <si>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</si>
  <si>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</si>
  <si>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</si>
  <si>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</si>
  <si>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</si>
  <si>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</si>
  <si>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</si>
  <si>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</si>
  <si>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</si>
  <si>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</si>
  <si>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</si>
  <si>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</si>
  <si>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</si>
  <si>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</si>
  <si>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</si>
  <si>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</si>
  <si>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</si>
  <si>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</si>
  <si>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</si>
  <si>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</si>
  <si>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</si>
  <si>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</si>
  <si>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</si>
  <si>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</si>
  <si>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</si>
  <si>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</si>
  <si>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</si>
  <si>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</si>
  <si>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</si>
  <si>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</si>
  <si>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</si>
  <si>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</si>
  <si>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</si>
  <si>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</si>
  <si>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</si>
  <si>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</si>
  <si>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</si>
  <si>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</si>
  <si>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</si>
  <si>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</si>
  <si>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</si>
  <si>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</si>
  <si>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</si>
  <si>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</si>
  <si>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</si>
  <si>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</si>
  <si>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</si>
  <si>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</si>
  <si>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</si>
  <si>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</si>
  <si>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</si>
  <si>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</si>
  <si>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</si>
  <si>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</si>
  <si>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</si>
  <si>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</si>
  <si>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</si>
  <si>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</si>
  <si>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</si>
  <si>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</si>
  <si>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</si>
  <si>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</si>
  <si>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</si>
  <si>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</si>
  <si>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</si>
  <si>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</si>
  <si>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</si>
  <si>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</si>
  <si>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</si>
  <si>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</si>
  <si>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</si>
  <si>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</si>
  <si>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</si>
  <si>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</si>
  <si>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</si>
  <si>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</si>
  <si>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</si>
  <si>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</si>
  <si>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</si>
  <si>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</si>
  <si>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</si>
  <si>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</si>
  <si>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</si>
  <si>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</si>
  <si>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</si>
  <si>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</si>
  <si>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</si>
  <si>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</si>
  <si>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</si>
  <si>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</si>
  <si>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</si>
  <si>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</si>
  <si>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</si>
  <si>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</si>
  <si>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</si>
  <si>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</si>
  <si>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</si>
  <si>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</si>
  <si>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</si>
  <si>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</si>
  <si>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</si>
  <si>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</si>
  <si>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</si>
  <si>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</si>
  <si>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</si>
  <si>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</si>
  <si>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</si>
  <si>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</si>
  <si>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</si>
  <si>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</si>
  <si>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</si>
  <si>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</si>
  <si>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</si>
  <si>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</si>
  <si>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</si>
  <si>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</si>
  <si>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</si>
  <si>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</si>
  <si>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</si>
  <si>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</si>
  <si>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</si>
  <si>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</si>
  <si>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</si>
  <si>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</si>
  <si>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</si>
  <si>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</si>
  <si>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</si>
  <si>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</si>
  <si>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</si>
  <si>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</si>
  <si>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</si>
  <si>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</si>
  <si>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</si>
  <si>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</si>
  <si>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</si>
  <si>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</si>
  <si>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</si>
  <si>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</si>
  <si>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</si>
  <si>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</si>
  <si>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</si>
  <si>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</si>
  <si>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</si>
  <si>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</si>
  <si>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</si>
  <si>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</si>
  <si>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</si>
  <si>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</si>
  <si>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</si>
  <si>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</si>
  <si>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</si>
  <si>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</si>
  <si>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</si>
  <si>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</si>
  <si>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</si>
  <si>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</si>
  <si>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</si>
  <si>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</si>
  <si>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</si>
  <si>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</si>
  <si>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</si>
  <si>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</si>
  <si>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</si>
  <si>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</si>
  <si>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</si>
  <si>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</si>
  <si>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</si>
  <si>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</si>
  <si>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</si>
  <si>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</si>
  <si>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</si>
  <si>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</si>
  <si>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</si>
  <si>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</si>
  <si>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</si>
  <si>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</si>
  <si>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</si>
  <si>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</si>
  <si>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</si>
  <si>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</si>
  <si>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</si>
  <si>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</si>
  <si>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</si>
  <si>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</si>
  <si>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</si>
  <si>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</si>
  <si>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</si>
  <si>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</si>
  <si>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</si>
  <si>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</si>
  <si>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</si>
  <si>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</si>
  <si>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</si>
  <si>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</si>
  <si>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</si>
  <si>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</si>
  <si>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</si>
  <si>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</si>
  <si>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</si>
  <si>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</si>
  <si>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</si>
  <si>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</si>
  <si>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</si>
  <si>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</si>
  <si>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</si>
  <si>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</si>
  <si>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</si>
  <si>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</si>
  <si>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</si>
  <si>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</si>
  <si>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</si>
  <si>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</si>
  <si>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</si>
  <si>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</si>
  <si>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</si>
  <si>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</si>
  <si>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</si>
  <si>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</si>
  <si>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</si>
  <si>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</si>
  <si>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</si>
  <si>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</si>
  <si>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</si>
  <si>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</si>
  <si>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</si>
  <si>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</si>
  <si>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</si>
  <si>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</si>
  <si>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</si>
  <si>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</si>
  <si>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</si>
  <si>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</si>
  <si>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</si>
  <si>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</si>
  <si>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</si>
  <si>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</si>
  <si>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</si>
  <si>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</si>
  <si>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</si>
  <si>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</si>
  <si>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</si>
  <si>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</si>
  <si>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</si>
  <si>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</si>
  <si>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</si>
  <si>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</si>
  <si>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</si>
  <si>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</si>
  <si>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</si>
  <si>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</si>
  <si>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</si>
  <si>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</si>
  <si>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</si>
  <si>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</si>
  <si>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</si>
  <si>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</si>
  <si>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</si>
  <si>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</si>
  <si>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</si>
  <si>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</si>
  <si>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</si>
  <si>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</si>
  <si>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</si>
  <si>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</si>
  <si>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</si>
  <si>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</si>
  <si>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</si>
  <si>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</si>
  <si>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</si>
  <si>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</si>
  <si>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</si>
  <si>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</si>
  <si>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</si>
  <si>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</si>
  <si>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</si>
  <si>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</si>
  <si>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</si>
  <si>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</si>
  <si>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</si>
  <si>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</si>
  <si>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</si>
  <si>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</si>
  <si>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</si>
  <si>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</si>
  <si>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</si>
  <si>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</si>
  <si>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</si>
  <si>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</si>
  <si>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</si>
  <si>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</si>
  <si>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</si>
  <si>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</si>
  <si>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</si>
  <si>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</si>
  <si>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</si>
  <si>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</si>
  <si>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</si>
  <si>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</si>
  <si>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</si>
  <si>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</si>
  <si>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</si>
  <si>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</si>
  <si>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</si>
  <si>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</si>
  <si>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</si>
  <si>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</si>
  <si>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</si>
  <si>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</si>
  <si>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</si>
  <si>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</si>
  <si>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</si>
  <si>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</si>
  <si>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</si>
  <si>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</si>
  <si>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</si>
  <si>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</si>
  <si>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</si>
  <si>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</si>
  <si>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</si>
  <si>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</si>
  <si>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</si>
  <si>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</si>
  <si>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</si>
  <si>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</si>
  <si>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</si>
  <si>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</si>
  <si>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</si>
  <si>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</si>
  <si>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</si>
  <si>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</si>
  <si>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</si>
  <si>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</si>
  <si>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</si>
  <si>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</si>
  <si>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</si>
  <si>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</si>
  <si>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</si>
  <si>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</si>
  <si>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</si>
  <si>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</si>
  <si>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</si>
  <si>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</si>
  <si>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</si>
  <si>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</si>
  <si>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</si>
  <si>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</si>
  <si>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</si>
  <si>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</si>
  <si>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</si>
  <si>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</si>
  <si>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</si>
  <si>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</si>
  <si>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</si>
  <si>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</si>
  <si>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</si>
  <si>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</si>
  <si>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</si>
  <si>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</si>
  <si>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</si>
  <si>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</si>
  <si>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</si>
  <si>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</si>
  <si>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</si>
  <si>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</si>
  <si>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</si>
  <si>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</si>
  <si>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</si>
  <si>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</si>
  <si>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</si>
  <si>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</si>
  <si>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</si>
  <si>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</si>
  <si>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</si>
  <si>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</si>
  <si>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</si>
  <si>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</si>
  <si>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</si>
  <si>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</si>
  <si>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</si>
  <si>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</si>
  <si>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</si>
  <si>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</si>
  <si>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</si>
  <si>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</si>
  <si>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</si>
  <si>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</si>
  <si>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</si>
  <si>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</si>
  <si>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</si>
  <si>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</si>
  <si>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</si>
  <si>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</si>
  <si>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</si>
  <si>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</si>
  <si>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</si>
  <si>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</si>
  <si>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</si>
  <si>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</si>
  <si>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</si>
  <si>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</si>
  <si>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</si>
  <si>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</si>
  <si>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</si>
  <si>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</si>
  <si>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</si>
  <si>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</si>
  <si>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</si>
  <si>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</si>
  <si>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</si>
  <si>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</si>
  <si>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</si>
  <si>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</si>
  <si>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</si>
  <si>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</si>
  <si>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</si>
  <si>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</si>
  <si>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</si>
  <si>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</si>
  <si>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</si>
  <si>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</si>
  <si>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</si>
  <si>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</si>
  <si>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</si>
  <si>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</si>
  <si>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</si>
  <si>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</si>
  <si>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</si>
  <si>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</si>
  <si>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</si>
  <si>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</si>
  <si>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</si>
  <si>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</si>
  <si>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</si>
  <si>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</si>
  <si>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</si>
  <si>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</si>
  <si>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</si>
  <si>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</si>
  <si>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</si>
  <si>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</si>
  <si>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</si>
  <si>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</si>
  <si>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</si>
  <si>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</si>
  <si>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</si>
  <si>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</si>
  <si>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</si>
  <si>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</si>
  <si>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</si>
  <si>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</si>
  <si>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</si>
  <si>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</si>
  <si>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</si>
  <si>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</si>
  <si>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</si>
  <si>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</si>
  <si>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</si>
  <si>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</si>
  <si>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</si>
  <si>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</si>
  <si>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</si>
  <si>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</si>
  <si>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</si>
  <si>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</si>
  <si>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</si>
  <si>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</si>
  <si>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</si>
  <si>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</si>
  <si>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</si>
  <si>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</si>
  <si>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</si>
  <si>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</si>
  <si>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</si>
  <si>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</si>
  <si>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</si>
  <si>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</si>
  <si>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</si>
  <si>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</si>
  <si>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</si>
  <si>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</si>
  <si>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</si>
  <si>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</si>
  <si>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</si>
  <si>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</si>
  <si>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</si>
  <si>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</si>
  <si>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</si>
  <si>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</si>
  <si>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</si>
  <si>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</si>
  <si>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</si>
  <si>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</si>
  <si>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</si>
  <si>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</si>
  <si>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</si>
  <si>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</si>
  <si>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</si>
  <si>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</si>
  <si>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</si>
  <si>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</si>
  <si>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</si>
  <si>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</si>
  <si>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</si>
  <si>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</si>
  <si>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</si>
  <si>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</si>
  <si>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</si>
  <si>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</si>
  <si>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</si>
  <si>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</si>
  <si>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</si>
  <si>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</si>
  <si>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</si>
  <si>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</si>
  <si>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</si>
  <si>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</si>
  <si>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</si>
  <si>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</si>
  <si>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</si>
  <si>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</si>
  <si>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</si>
  <si>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</si>
  <si>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</si>
  <si>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</si>
  <si>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</si>
  <si>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</si>
  <si>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</si>
  <si>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</si>
  <si>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</si>
  <si>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</si>
  <si>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</si>
  <si>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</si>
  <si>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</si>
  <si>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</si>
  <si>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</si>
  <si>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</si>
  <si>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</si>
  <si>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</si>
  <si>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</si>
  <si>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</si>
  <si>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</si>
  <si>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</si>
  <si>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</si>
  <si>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</si>
  <si>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</si>
  <si>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</si>
  <si>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</si>
  <si>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</si>
  <si>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</si>
  <si>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</si>
  <si>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</si>
  <si>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</si>
  <si>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</si>
  <si>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</si>
  <si>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</si>
  <si>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</si>
  <si>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</si>
  <si>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</si>
  <si>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</si>
  <si>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</si>
  <si>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</si>
  <si>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</si>
  <si>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</si>
  <si>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</si>
  <si>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</si>
  <si>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</si>
  <si>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</si>
  <si>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</si>
  <si>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</si>
  <si>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</si>
  <si>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</si>
  <si>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</si>
  <si>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</si>
  <si>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</si>
  <si>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</si>
  <si>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</si>
  <si>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</si>
  <si>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</si>
  <si>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</si>
  <si>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</si>
  <si>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</si>
  <si>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</si>
  <si>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</si>
  <si>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</si>
  <si>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</si>
  <si>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</si>
  <si>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</si>
  <si>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</si>
  <si>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</si>
  <si>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</si>
  <si>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</si>
  <si>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</si>
  <si>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</si>
  <si>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</si>
  <si>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</si>
  <si>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</si>
  <si>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</si>
  <si>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</si>
  <si>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</si>
  <si>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</si>
  <si>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</si>
  <si>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</si>
  <si>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</si>
  <si>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</si>
  <si>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</si>
  <si>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</si>
  <si>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</si>
  <si>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</si>
  <si>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</si>
  <si>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</si>
  <si>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</si>
  <si>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</si>
  <si>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</si>
  <si>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</si>
  <si>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</si>
  <si>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</si>
  <si>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</si>
  <si>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</si>
  <si>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</si>
  <si>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</si>
  <si>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</si>
  <si>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</si>
  <si>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</si>
  <si>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</si>
  <si>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</si>
  <si>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</si>
  <si>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</si>
  <si>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</si>
  <si>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</si>
  <si>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</si>
  <si>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</si>
  <si>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</si>
  <si>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</si>
  <si>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</si>
  <si>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</si>
  <si>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</si>
  <si>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</si>
  <si>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</si>
  <si>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</si>
  <si>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</si>
  <si>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</si>
  <si>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</si>
  <si>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</si>
  <si>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</si>
  <si>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</si>
  <si>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</si>
  <si>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</si>
  <si>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</si>
  <si>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</si>
  <si>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</si>
  <si>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</si>
  <si>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</si>
  <si>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</si>
  <si>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</si>
  <si>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</si>
  <si>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</si>
  <si>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</si>
  <si>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</si>
  <si>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</si>
  <si>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</si>
  <si>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</si>
  <si>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</si>
  <si>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</si>
  <si>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</si>
  <si>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</si>
  <si>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</si>
  <si>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</si>
  <si>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</si>
  <si>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</si>
  <si>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</si>
  <si>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</si>
  <si>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</si>
  <si>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</si>
  <si>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</si>
  <si>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</si>
  <si>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</si>
  <si>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</si>
  <si>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</si>
  <si>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</si>
  <si>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</si>
  <si>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</si>
  <si>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</si>
  <si>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</si>
  <si>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</si>
  <si>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</si>
  <si>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</si>
  <si>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</si>
  <si>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</si>
  <si>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</si>
  <si>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</si>
  <si>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</si>
  <si>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</si>
  <si>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</si>
  <si>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</si>
  <si>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</si>
  <si>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</si>
  <si>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</si>
  <si>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</si>
  <si>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</si>
  <si>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</si>
  <si>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</si>
  <si>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</si>
  <si>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</si>
  <si>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</si>
  <si>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</si>
  <si>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</si>
  <si>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</si>
  <si>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</si>
  <si>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</si>
  <si>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</si>
  <si>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</si>
  <si>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</si>
  <si>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</si>
  <si>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</si>
  <si>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</si>
  <si>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</si>
  <si>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</si>
  <si>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</si>
  <si>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</si>
  <si>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</si>
  <si>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</si>
  <si>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</si>
  <si>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</si>
  <si>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</si>
  <si>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</si>
  <si>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</si>
  <si>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</si>
  <si>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</si>
  <si>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</si>
  <si>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</si>
  <si>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</si>
  <si>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</si>
  <si>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</si>
  <si>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</si>
  <si>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</si>
  <si>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</si>
  <si>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</si>
  <si>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</si>
  <si>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</si>
  <si>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</si>
  <si>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</si>
  <si>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</si>
  <si>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</si>
  <si>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</si>
  <si>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</si>
  <si>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</si>
  <si>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</si>
  <si>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</si>
  <si>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</si>
  <si>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</si>
  <si>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</si>
  <si>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</si>
  <si>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</si>
  <si>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</si>
  <si>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</si>
  <si>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</si>
  <si>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</si>
  <si>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</si>
  <si>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</si>
  <si>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</si>
  <si>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</si>
  <si>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</si>
  <si>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</si>
  <si>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</si>
  <si>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</si>
  <si>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</si>
  <si>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</si>
  <si>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</si>
  <si>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</si>
  <si>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</si>
  <si>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</si>
  <si>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</si>
  <si>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</si>
  <si>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</si>
  <si>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</si>
  <si>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</si>
  <si>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</si>
  <si>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</si>
  <si>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</si>
  <si>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</si>
  <si>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</si>
  <si>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</si>
  <si>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</si>
  <si>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</si>
  <si>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</si>
  <si>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</si>
  <si>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</si>
  <si>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</si>
  <si>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</si>
  <si>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</si>
  <si>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</si>
  <si>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</si>
  <si>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</si>
  <si>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</si>
  <si>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</si>
  <si>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</si>
  <si>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</si>
  <si>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</si>
  <si>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</si>
  <si>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</si>
  <si>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</si>
  <si>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</si>
  <si>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</si>
  <si>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</si>
  <si>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</si>
  <si>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</si>
  <si>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</si>
  <si>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</si>
  <si>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</si>
  <si>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</si>
  <si>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</si>
  <si>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</si>
  <si>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</si>
  <si>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</si>
  <si>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</si>
  <si>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</si>
  <si>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</si>
  <si>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</si>
  <si>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</si>
  <si>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</si>
  <si>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</si>
  <si>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</si>
  <si>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</si>
  <si>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</si>
  <si>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</si>
  <si>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</si>
  <si>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</si>
  <si>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</si>
  <si>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</si>
  <si>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</si>
  <si>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</si>
  <si>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</si>
  <si>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</si>
  <si>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</si>
  <si>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</si>
  <si>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</si>
  <si>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</si>
  <si>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</si>
  <si>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</si>
  <si>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</si>
  <si>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</si>
  <si>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</si>
  <si>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</si>
  <si>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</si>
  <si>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</si>
  <si>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</si>
  <si>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</si>
  <si>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</si>
  <si>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</si>
  <si>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</si>
  <si>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</si>
  <si>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</si>
  <si>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</si>
  <si>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</si>
  <si>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</si>
  <si>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</si>
  <si>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</si>
  <si>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</si>
  <si>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</si>
  <si>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</si>
  <si>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</si>
  <si>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</si>
  <si>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</si>
  <si>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</si>
  <si>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</si>
  <si>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</si>
  <si>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</si>
  <si>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</si>
  <si>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</si>
  <si>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</si>
  <si>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</si>
  <si>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</si>
  <si>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</si>
  <si>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</si>
  <si>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</si>
  <si>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</si>
  <si>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</si>
  <si>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</si>
  <si>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</si>
  <si>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</si>
  <si>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</si>
  <si>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</si>
  <si>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</si>
  <si>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</si>
  <si>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</si>
  <si>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</si>
  <si>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</si>
  <si>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</si>
  <si>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</si>
  <si>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</si>
  <si>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</si>
  <si>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</si>
  <si>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</si>
  <si>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</si>
  <si>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</si>
  <si>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</si>
  <si>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</si>
  <si>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</si>
  <si>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</si>
  <si>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</si>
  <si>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</si>
  <si>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</si>
  <si>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</si>
  <si>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</si>
  <si>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</si>
  <si>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</si>
  <si>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</si>
  <si>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</si>
  <si>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</si>
  <si>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</si>
  <si>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</si>
  <si>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</si>
  <si>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</si>
  <si>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</si>
  <si>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</si>
  <si>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</si>
  <si>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</si>
  <si>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</si>
  <si>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</si>
  <si>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</si>
  <si>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</si>
  <si>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</si>
  <si>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</si>
  <si>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</si>
  <si>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</si>
  <si>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</si>
  <si>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</si>
  <si>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</si>
  <si>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</si>
  <si>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</si>
  <si>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</si>
  <si>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</si>
  <si>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</si>
  <si>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</si>
  <si>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</si>
  <si>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</si>
  <si>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</si>
  <si>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</si>
  <si>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</si>
  <si>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</si>
  <si>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</si>
  <si>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</si>
  <si>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</si>
  <si>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</si>
  <si>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</si>
  <si>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</si>
  <si>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</si>
  <si>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</si>
  <si>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</si>
  <si>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</si>
  <si>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</si>
  <si>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</si>
  <si>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</si>
  <si>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</si>
  <si>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</si>
  <si>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</si>
  <si>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</si>
  <si>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</si>
  <si>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</si>
  <si>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</si>
  <si>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</si>
  <si>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</si>
  <si>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</si>
  <si>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</si>
  <si>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</si>
  <si>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</si>
  <si>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</si>
  <si>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</si>
  <si>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</si>
  <si>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</si>
  <si>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</si>
  <si>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</si>
  <si>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</si>
  <si>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</si>
  <si>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</si>
  <si>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</si>
  <si>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</si>
  <si>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</si>
  <si>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</si>
  <si>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</si>
  <si>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</si>
  <si>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</si>
  <si>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</si>
  <si>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</si>
  <si>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</si>
  <si>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</si>
  <si>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</si>
  <si>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</si>
  <si>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</si>
  <si>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</si>
  <si>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</si>
  <si>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</si>
  <si>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</si>
  <si>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</si>
  <si>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</si>
  <si>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</si>
  <si>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</si>
  <si>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</si>
  <si>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</si>
  <si>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</si>
  <si>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</si>
  <si>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</si>
  <si>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</si>
  <si>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</si>
  <si>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</si>
  <si>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</si>
  <si>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</si>
  <si>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</si>
  <si>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</si>
  <si>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</si>
  <si>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</si>
  <si>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</si>
  <si>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</si>
  <si>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</si>
  <si>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</si>
  <si>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</si>
  <si>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</si>
  <si>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</si>
  <si>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</si>
  <si>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</si>
  <si>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</si>
  <si>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</si>
  <si>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</si>
  <si>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</si>
  <si>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</si>
  <si>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</si>
  <si>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</si>
  <si>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</si>
  <si>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</si>
  <si>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</si>
  <si>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</si>
  <si>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</si>
  <si>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</si>
  <si>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</si>
  <si>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</si>
  <si>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</si>
  <si>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</si>
  <si>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</si>
  <si>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</si>
  <si>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</si>
  <si>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</si>
  <si>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</si>
  <si>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</si>
  <si>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</si>
  <si>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</si>
  <si>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</si>
  <si>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</si>
  <si>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</si>
  <si>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</si>
  <si>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</si>
  <si>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</si>
  <si>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</si>
  <si>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</si>
  <si>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</si>
  <si>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</si>
  <si>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</si>
  <si>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</si>
  <si>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</si>
  <si>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</si>
  <si>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</si>
  <si>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</si>
  <si>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</si>
  <si>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</si>
  <si>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</si>
  <si>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</si>
  <si>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</si>
  <si>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</si>
  <si>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</si>
  <si>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</si>
  <si>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</si>
  <si>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</si>
  <si>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</si>
  <si>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</si>
  <si>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</si>
  <si>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</si>
  <si>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</si>
  <si>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</si>
  <si>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</si>
  <si>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</si>
  <si>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</si>
  <si>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</si>
  <si>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</si>
  <si>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</si>
  <si>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</si>
  <si>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</si>
  <si>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</si>
  <si>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</si>
  <si>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</si>
  <si>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</si>
  <si>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</si>
  <si>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</si>
  <si>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</si>
  <si>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</si>
  <si>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</si>
  <si>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</si>
  <si>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</si>
  <si>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</si>
  <si>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</si>
  <si>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</si>
  <si>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</si>
  <si>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</si>
  <si>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</si>
  <si>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</si>
  <si>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</si>
  <si>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</si>
  <si>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</si>
  <si>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</si>
  <si>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</si>
  <si>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</si>
  <si>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</si>
  <si>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</si>
  <si>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</si>
  <si>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</si>
  <si>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</si>
  <si>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</si>
  <si>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</si>
  <si>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</si>
  <si>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</si>
  <si>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</si>
  <si>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</si>
  <si>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</si>
  <si>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</si>
  <si>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</si>
  <si>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</si>
  <si>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</si>
  <si>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</si>
  <si>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</si>
  <si>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</si>
  <si>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</si>
  <si>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</si>
  <si>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</si>
  <si>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</si>
  <si>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</si>
  <si>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</si>
  <si>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</si>
  <si>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</si>
  <si>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</si>
  <si>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</si>
  <si>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</si>
  <si>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</si>
  <si>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</si>
  <si>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</si>
  <si>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</si>
  <si>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</si>
  <si>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</si>
  <si>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</si>
  <si>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</si>
  <si>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</si>
  <si>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</si>
  <si>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</si>
  <si>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</si>
  <si>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</si>
  <si>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</si>
  <si>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</si>
  <si>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</si>
  <si>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</si>
  <si>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</si>
  <si>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</si>
  <si>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</si>
  <si>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</si>
  <si>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</si>
  <si>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</si>
  <si>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</si>
  <si>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</si>
  <si>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</si>
  <si>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</si>
  <si>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</si>
  <si>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</si>
  <si>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</si>
  <si>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</si>
  <si>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</si>
  <si>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</si>
  <si>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</si>
  <si>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</si>
  <si>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</si>
  <si>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</si>
  <si>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</si>
  <si>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</si>
  <si>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</si>
  <si>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</si>
  <si>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</si>
  <si>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</si>
  <si>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</si>
  <si>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</si>
  <si>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</si>
  <si>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</si>
  <si>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</si>
  <si>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</si>
  <si>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</si>
  <si>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</si>
  <si>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</si>
  <si>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</si>
  <si>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</si>
  <si>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</si>
  <si>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</si>
  <si>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</si>
  <si>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</si>
  <si>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</si>
  <si>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</si>
  <si>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</si>
  <si>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</si>
  <si>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</si>
  <si>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</si>
  <si>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</si>
  <si>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</si>
  <si>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</si>
  <si>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</si>
  <si>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</si>
  <si>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</si>
  <si>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</si>
  <si>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</si>
  <si>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</si>
  <si>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</si>
  <si>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</si>
  <si>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</si>
  <si>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</si>
  <si>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</si>
  <si>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</si>
  <si>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</si>
  <si>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</si>
  <si>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</si>
  <si>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</si>
  <si>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</si>
  <si>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</si>
  <si>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</si>
  <si>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</si>
  <si>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</si>
  <si>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</si>
  <si>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</si>
  <si>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</si>
  <si>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</si>
  <si>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</si>
  <si>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</si>
  <si>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</si>
  <si>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</si>
  <si>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</si>
  <si>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</si>
  <si>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</si>
  <si>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</si>
  <si>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</si>
  <si>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</si>
  <si>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</si>
  <si>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</si>
  <si>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</si>
  <si>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</si>
  <si>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</si>
  <si>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</si>
  <si>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</si>
  <si>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</si>
  <si>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</si>
  <si>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</si>
  <si>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</si>
  <si>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</si>
  <si>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</si>
  <si>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</si>
  <si>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</si>
  <si>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</si>
  <si>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</si>
  <si>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</si>
  <si>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</si>
  <si>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</si>
  <si>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</si>
  <si>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</si>
  <si>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</si>
  <si>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</si>
  <si>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</si>
  <si>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</si>
  <si>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</si>
  <si>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</si>
  <si>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</si>
  <si>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</si>
  <si>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</si>
  <si>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</si>
  <si>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</si>
  <si>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</si>
  <si>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</si>
  <si>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</si>
  <si>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</si>
  <si>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</si>
  <si>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</si>
  <si>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</si>
  <si>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</si>
  <si>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</si>
  <si>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</si>
  <si>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</si>
  <si>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</si>
  <si>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</si>
  <si>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</si>
  <si>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</si>
  <si>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</si>
  <si>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</si>
  <si>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</si>
  <si>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</si>
  <si>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</si>
  <si>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</si>
  <si>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</si>
  <si>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</si>
  <si>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</si>
  <si>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</si>
  <si>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</si>
  <si>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</si>
  <si>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</si>
  <si>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</si>
  <si>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</si>
  <si>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</si>
  <si>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</si>
  <si>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</si>
  <si>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</si>
  <si>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</si>
  <si>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</si>
  <si>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</si>
  <si>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</si>
  <si>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</si>
  <si>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</si>
  <si>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</si>
  <si>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</si>
  <si>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</si>
  <si>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</si>
  <si>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</si>
  <si>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</si>
  <si>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</si>
  <si>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</si>
  <si>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</si>
  <si>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</si>
  <si>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</si>
  <si>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</si>
  <si>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</si>
  <si>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</si>
  <si>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</si>
  <si>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</si>
  <si>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</si>
  <si>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</si>
  <si>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</si>
  <si>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</si>
  <si>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</si>
  <si>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</si>
  <si>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</si>
  <si>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</si>
  <si>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</si>
  <si>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</si>
  <si>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</si>
  <si>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</si>
  <si>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</si>
  <si>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</si>
  <si>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</si>
  <si>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</si>
  <si>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</si>
  <si>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</si>
  <si>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</si>
  <si>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</si>
  <si>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</si>
  <si>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</si>
  <si>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</si>
  <si>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</si>
  <si>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</si>
  <si>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</si>
  <si>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</si>
  <si>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</si>
  <si>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</si>
  <si>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</si>
  <si>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</si>
  <si>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</si>
  <si>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</si>
  <si>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</si>
  <si>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</si>
  <si>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</si>
  <si>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</si>
  <si>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</si>
  <si>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</si>
  <si>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</si>
  <si>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</si>
  <si>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</si>
  <si>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</si>
  <si>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</si>
  <si>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</si>
  <si>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</si>
  <si>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</si>
  <si>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</si>
  <si>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</si>
  <si>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</si>
  <si>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</si>
  <si>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</si>
  <si>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</si>
  <si>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</si>
  <si>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</si>
  <si>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</si>
  <si>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</si>
  <si>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</si>
  <si>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</si>
  <si>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</si>
  <si>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</si>
  <si>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</si>
  <si>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</si>
  <si>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</si>
  <si>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</si>
  <si>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</si>
  <si>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</si>
  <si>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</si>
  <si>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</si>
  <si>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</si>
  <si>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</si>
  <si>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</si>
  <si>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</si>
  <si>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</si>
  <si>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</si>
  <si>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</si>
  <si>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</si>
  <si>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</si>
  <si>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</si>
  <si>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</si>
  <si>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</si>
  <si>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</si>
  <si>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</si>
  <si>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</si>
  <si>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</si>
  <si>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</si>
  <si>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</si>
  <si>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</si>
  <si>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</si>
  <si>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</si>
  <si>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</si>
  <si>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</si>
  <si>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</si>
  <si>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</si>
  <si>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</si>
  <si>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</si>
  <si>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</si>
  <si>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</si>
  <si>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</si>
  <si>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</si>
  <si>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</si>
  <si>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</si>
  <si>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</si>
  <si>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</si>
  <si>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</si>
  <si>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</si>
  <si>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</si>
  <si>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</si>
  <si>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</si>
  <si>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</si>
  <si>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</si>
  <si>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</si>
  <si>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</si>
  <si>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</si>
  <si>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</si>
  <si>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</si>
  <si>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</si>
  <si>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</si>
  <si>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</si>
  <si>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</si>
  <si>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</si>
  <si>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</si>
  <si>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</si>
  <si>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</si>
  <si>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</si>
  <si>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</si>
  <si>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</si>
  <si>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</si>
  <si>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</si>
  <si>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</si>
  <si>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</si>
  <si>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</si>
  <si>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</si>
  <si>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</si>
  <si>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</si>
  <si>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</si>
  <si>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</si>
  <si>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</si>
  <si>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</si>
  <si>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</si>
  <si>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</si>
  <si>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</si>
  <si>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</si>
  <si>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</si>
  <si>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</si>
  <si>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</si>
  <si>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</si>
  <si>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</si>
  <si>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</si>
  <si>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</si>
  <si>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</si>
  <si>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</si>
  <si>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</si>
  <si>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</si>
  <si>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</si>
  <si>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</si>
  <si>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</si>
  <si>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</si>
  <si>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</si>
  <si>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</si>
  <si>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</si>
  <si>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</si>
  <si>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</si>
  <si>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</si>
  <si>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</si>
  <si>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</si>
  <si>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</si>
  <si>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</si>
  <si>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</si>
  <si>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</si>
  <si>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</si>
  <si>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</si>
  <si>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</si>
  <si>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</si>
  <si>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</si>
  <si>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</si>
  <si>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</si>
  <si>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</si>
  <si>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</si>
  <si>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</si>
  <si>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</si>
  <si>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</si>
  <si>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</si>
  <si>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</si>
  <si>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</si>
  <si>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</si>
  <si>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</si>
  <si>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</si>
  <si>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</si>
  <si>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</si>
  <si>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</si>
  <si>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</si>
  <si>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</si>
  <si>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</si>
  <si>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</si>
  <si>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</si>
  <si>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</si>
  <si>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</si>
  <si>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</si>
  <si>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</si>
  <si>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</si>
  <si>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</si>
  <si>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</si>
  <si>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</si>
  <si>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</si>
  <si>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</si>
  <si>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</si>
  <si>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</si>
  <si>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</si>
  <si>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</si>
  <si>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</si>
  <si>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</si>
  <si>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</si>
  <si>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</si>
  <si>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</si>
  <si>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</si>
  <si>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</si>
  <si>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</si>
  <si>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</si>
  <si>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</si>
  <si>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</si>
  <si>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</si>
  <si>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</si>
  <si>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</si>
  <si>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</si>
  <si>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</si>
  <si>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</si>
  <si>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</si>
  <si>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</si>
  <si>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</si>
  <si>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</si>
  <si>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</si>
  <si>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</si>
  <si>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</si>
  <si>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</si>
  <si>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</si>
  <si>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</si>
  <si>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</si>
  <si>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</si>
  <si>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</si>
  <si>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</si>
  <si>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</si>
  <si>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</si>
  <si>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</si>
  <si>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</si>
  <si>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</si>
  <si>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</si>
  <si>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</si>
  <si>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</si>
  <si>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</si>
  <si>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</si>
  <si>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</si>
  <si>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</si>
  <si>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</si>
  <si>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</si>
  <si>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</si>
  <si>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</si>
  <si>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</si>
  <si>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</si>
  <si>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</si>
  <si>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</si>
  <si>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</si>
  <si>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</si>
  <si>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</si>
  <si>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</si>
  <si>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</si>
  <si>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</si>
  <si>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</si>
  <si>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</si>
  <si>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</si>
  <si>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</si>
  <si>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</si>
  <si>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</si>
  <si>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</si>
  <si>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</si>
  <si>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</si>
  <si>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</si>
  <si>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</si>
  <si>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</si>
  <si>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</si>
  <si>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</si>
  <si>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</si>
  <si>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</si>
  <si>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</si>
  <si>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</si>
  <si>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</si>
  <si>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</si>
  <si>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</si>
  <si>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</si>
  <si>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</si>
  <si>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</si>
  <si>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</si>
  <si>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</si>
  <si>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</si>
  <si>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</si>
  <si>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</si>
  <si>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</si>
  <si>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</si>
  <si>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</si>
  <si>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</si>
  <si>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</si>
  <si>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</si>
  <si>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</si>
  <si>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</si>
  <si>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</si>
  <si>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</si>
  <si>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</si>
  <si>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</si>
  <si>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</si>
  <si>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</si>
  <si>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</si>
  <si>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</si>
  <si>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</si>
  <si>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</si>
  <si>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</si>
  <si>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</si>
  <si>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</si>
  <si>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</si>
  <si>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</si>
  <si>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</si>
  <si>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</si>
  <si>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</si>
  <si>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</si>
  <si>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</si>
  <si>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</si>
  <si>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</si>
  <si>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</si>
  <si>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</si>
  <si>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</si>
  <si>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</si>
  <si>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</si>
  <si>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</si>
  <si>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</si>
  <si>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</si>
  <si>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</si>
  <si>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</si>
  <si>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</si>
  <si>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</si>
  <si>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</si>
  <si>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</si>
  <si>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</si>
  <si>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</si>
  <si>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</si>
  <si>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</si>
  <si>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</si>
  <si>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</si>
  <si>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</si>
  <si>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</si>
  <si>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</si>
  <si>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</si>
  <si>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</si>
  <si>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</si>
  <si>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</si>
  <si>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</si>
  <si>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</si>
  <si>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</si>
  <si>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</si>
  <si>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</si>
  <si>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</si>
  <si>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</si>
  <si>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</si>
  <si>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</si>
  <si>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</si>
  <si>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</si>
  <si>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</si>
  <si>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</si>
  <si>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</si>
  <si>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</si>
  <si>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</si>
  <si>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</si>
  <si>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</si>
  <si>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</si>
  <si>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</si>
  <si>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</si>
  <si>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</si>
  <si>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</si>
  <si>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</si>
  <si>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</si>
  <si>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</si>
  <si>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</si>
  <si>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</si>
  <si>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</si>
  <si>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</si>
  <si>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</si>
  <si>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</si>
  <si>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</si>
  <si>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</si>
  <si>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</si>
  <si>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</si>
  <si>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</si>
  <si>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</si>
  <si>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</si>
  <si>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</si>
  <si>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</si>
  <si>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</si>
  <si>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</si>
  <si>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</si>
  <si>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</si>
  <si>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</si>
  <si>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</si>
  <si>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</si>
  <si>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</si>
  <si>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</si>
  <si>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</si>
  <si>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</si>
  <si>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</si>
  <si>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</si>
  <si>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</si>
  <si>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</si>
  <si>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</si>
  <si>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</si>
  <si>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</si>
  <si>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</si>
  <si>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</si>
  <si>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</si>
  <si>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</si>
  <si>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</si>
  <si>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</si>
  <si>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</si>
  <si>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</si>
  <si>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</si>
  <si>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</si>
  <si>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</si>
  <si>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</si>
  <si>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</si>
  <si>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</si>
  <si>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</si>
  <si>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</si>
  <si>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</si>
  <si>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</si>
  <si>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</si>
  <si>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</si>
  <si>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</si>
  <si>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</si>
  <si>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</si>
  <si>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</si>
  <si>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</si>
  <si>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</si>
  <si>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</si>
  <si>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</si>
  <si>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</si>
  <si>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</si>
  <si>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</si>
  <si>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</si>
  <si>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</si>
  <si>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</si>
  <si>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</si>
  <si>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</si>
  <si>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</si>
  <si>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</si>
  <si>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</si>
  <si>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</si>
  <si>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</si>
  <si>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</si>
  <si>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</si>
  <si>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</si>
  <si>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</si>
  <si>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</si>
  <si>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</si>
  <si>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</si>
  <si>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</si>
  <si>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</si>
  <si>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</si>
  <si>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</si>
  <si>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</si>
  <si>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</si>
  <si>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</si>
  <si>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</si>
  <si>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</si>
  <si>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</si>
  <si>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</si>
  <si>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</si>
  <si>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</si>
  <si>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</si>
  <si>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</si>
  <si>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</si>
  <si>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</si>
  <si>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</si>
  <si>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</si>
  <si>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</si>
  <si>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</si>
  <si>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</si>
  <si>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</si>
  <si>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</si>
  <si>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</si>
  <si>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</si>
  <si>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</si>
  <si>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</si>
  <si>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</si>
  <si>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</si>
  <si>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</si>
  <si>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</si>
  <si>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</si>
  <si>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</si>
  <si>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</si>
  <si>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</si>
  <si>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</si>
  <si>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</si>
  <si>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</si>
  <si>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</si>
  <si>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</si>
  <si>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</si>
  <si>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</si>
  <si>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</si>
  <si>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</si>
  <si>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</si>
  <si>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</si>
  <si>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</si>
  <si>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</si>
  <si>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</si>
  <si>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</si>
  <si>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</si>
  <si>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</si>
  <si>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</si>
  <si>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</si>
  <si>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</si>
  <si>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</si>
  <si>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</si>
  <si>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</si>
  <si>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</si>
  <si>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</si>
  <si>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</si>
  <si>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</si>
  <si>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</si>
  <si>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</si>
  <si>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</si>
  <si>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</si>
  <si>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</si>
  <si>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</si>
  <si>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</si>
  <si>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</si>
  <si>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</si>
  <si>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</si>
  <si>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</si>
  <si>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</si>
  <si>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</si>
  <si>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</si>
  <si>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</si>
  <si>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</si>
  <si>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</si>
  <si>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</si>
  <si>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</si>
  <si>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</si>
  <si>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</si>
  <si>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</si>
  <si>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</si>
  <si>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</si>
  <si>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</si>
  <si>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</si>
  <si>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</si>
  <si>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</si>
  <si>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</si>
  <si>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</si>
  <si>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</si>
  <si>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</si>
  <si>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</si>
  <si>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</si>
  <si>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</si>
  <si>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</si>
  <si>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</si>
  <si>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</si>
  <si>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</si>
  <si>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</si>
  <si>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</si>
  <si>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</si>
  <si>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</si>
  <si>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</si>
  <si>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</si>
  <si>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</si>
  <si>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</si>
  <si>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</si>
  <si>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</si>
  <si>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</si>
  <si>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</si>
  <si>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</si>
  <si>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</si>
  <si>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</si>
  <si>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</si>
  <si>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</si>
  <si>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</si>
  <si>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</si>
  <si>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</si>
  <si>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</si>
  <si>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</si>
  <si>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</si>
  <si>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</si>
  <si>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</si>
  <si>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</si>
  <si>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</si>
  <si>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</si>
  <si>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</si>
  <si>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</si>
  <si>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</si>
  <si>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</si>
  <si>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</si>
  <si>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</si>
  <si>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</si>
  <si>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</si>
  <si>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</si>
  <si>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</si>
  <si>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</si>
  <si>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</si>
  <si>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</si>
  <si>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</si>
  <si>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</si>
  <si>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</si>
  <si>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</si>
  <si>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</si>
  <si>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</si>
  <si>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</si>
  <si>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</si>
  <si>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</si>
  <si>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</si>
  <si>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</si>
  <si>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</si>
  <si>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</si>
  <si>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</si>
  <si>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</si>
  <si>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</si>
  <si>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</si>
  <si>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</si>
  <si>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</si>
  <si>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</si>
  <si>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</si>
  <si>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</si>
  <si>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</si>
  <si>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</si>
  <si>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</si>
  <si>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</si>
  <si>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</si>
  <si>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</si>
  <si>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</si>
  <si>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</si>
  <si>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</si>
  <si>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</si>
  <si>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</si>
  <si>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</si>
  <si>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</si>
  <si>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</si>
  <si>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</si>
  <si>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</si>
  <si>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</si>
  <si>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</si>
  <si>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</si>
  <si>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</si>
  <si>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</si>
  <si>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</si>
  <si>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</si>
  <si>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</si>
  <si>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</si>
  <si>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</si>
  <si>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</si>
  <si>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</si>
  <si>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</si>
  <si>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</si>
  <si>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</si>
  <si>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</si>
  <si>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</si>
  <si>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</si>
  <si>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</si>
  <si>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</si>
  <si>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</si>
  <si>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</si>
  <si>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</si>
  <si>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</si>
  <si>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</si>
  <si>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</si>
  <si>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</si>
  <si>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</si>
  <si>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</si>
  <si>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</si>
  <si>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</si>
  <si>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</si>
  <si>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</si>
  <si>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</si>
  <si>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</si>
  <si>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</si>
  <si>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</si>
  <si>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</si>
  <si>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</si>
  <si>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</si>
  <si>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</si>
  <si>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</si>
  <si>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</si>
  <si>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</si>
  <si>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</si>
  <si>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</si>
  <si>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</si>
  <si>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</si>
  <si>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</si>
  <si>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</si>
  <si>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</si>
  <si>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</si>
  <si>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</si>
  <si>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</si>
  <si>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</si>
  <si>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</si>
  <si>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</si>
  <si>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</si>
  <si>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</si>
  <si>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</si>
  <si>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</si>
  <si>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</si>
  <si>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</si>
  <si>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</si>
  <si>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</si>
  <si>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</si>
  <si>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</si>
  <si>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</si>
  <si>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</si>
  <si>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</si>
  <si>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</si>
  <si>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</si>
  <si>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</si>
  <si>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</si>
  <si>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</si>
  <si>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</si>
  <si>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</si>
  <si>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</si>
  <si>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</si>
  <si>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</si>
  <si>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</si>
  <si>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</si>
  <si>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</si>
  <si>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</si>
  <si>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</si>
  <si>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</si>
  <si>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</si>
  <si>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</si>
  <si>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</si>
  <si>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</si>
  <si>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</si>
  <si>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</si>
  <si>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</si>
  <si>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</si>
  <si>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</si>
  <si>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</si>
  <si>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</si>
  <si>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</si>
  <si>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</si>
  <si>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</si>
  <si>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</si>
  <si>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</si>
  <si>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</si>
  <si>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</si>
  <si>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</si>
  <si>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</si>
  <si>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</si>
  <si>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</si>
  <si>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</si>
  <si>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</si>
  <si>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</si>
  <si>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</si>
  <si>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</si>
  <si>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</si>
  <si>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</si>
  <si>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</si>
  <si>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</si>
  <si>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</si>
  <si>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</si>
  <si>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</si>
  <si>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</si>
  <si>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</si>
  <si>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</si>
  <si>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</si>
  <si>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</si>
  <si>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</si>
  <si>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</si>
  <si>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</si>
  <si>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</si>
  <si>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</si>
  <si>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</si>
  <si>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</si>
  <si>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</si>
  <si>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</si>
  <si>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</si>
  <si>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</si>
  <si>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</si>
  <si>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</si>
  <si>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</si>
  <si>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</si>
  <si>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</si>
  <si>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</si>
  <si>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</si>
  <si>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</si>
  <si>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</si>
  <si>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</si>
  <si>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</si>
  <si>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</si>
  <si>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</si>
  <si>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</si>
  <si>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</si>
  <si>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</si>
  <si>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</si>
  <si>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</si>
  <si>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</si>
  <si>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</si>
  <si>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</si>
  <si>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</si>
  <si>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</si>
  <si>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</si>
  <si>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</si>
  <si>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</si>
  <si>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</si>
  <si>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</si>
  <si>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</si>
  <si>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</si>
  <si>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</si>
  <si>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</si>
  <si>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</si>
  <si>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</si>
  <si>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</si>
  <si>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</si>
  <si>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</si>
  <si>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</si>
  <si>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</si>
  <si>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</si>
  <si>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</si>
  <si>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</si>
  <si>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</si>
  <si>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</si>
  <si>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</si>
  <si>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</si>
  <si>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</si>
  <si>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</si>
  <si>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</si>
  <si>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</si>
  <si>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</si>
  <si>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</si>
  <si>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</si>
  <si>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</si>
  <si>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</si>
  <si>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</si>
  <si>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</si>
  <si>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</si>
  <si>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</si>
  <si>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</si>
  <si>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</si>
  <si>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</si>
  <si>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</si>
  <si>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</si>
  <si>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</si>
  <si>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</si>
  <si>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</si>
  <si>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</si>
  <si>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</si>
  <si>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</si>
  <si>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</si>
  <si>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</si>
  <si>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</si>
  <si>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</si>
  <si>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</si>
  <si>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</si>
  <si>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</si>
  <si>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</si>
  <si>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</si>
  <si>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</si>
  <si>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</si>
  <si>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</si>
  <si>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</si>
  <si>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</si>
  <si>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</si>
  <si>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</si>
  <si>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</si>
  <si>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</si>
  <si>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</si>
  <si>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</si>
  <si>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</si>
  <si>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</si>
  <si>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</si>
  <si>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</si>
  <si>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</si>
  <si>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</si>
  <si>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</si>
  <si>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</si>
  <si>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</si>
  <si>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</si>
  <si>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</si>
  <si>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</si>
  <si>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</si>
  <si>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</si>
  <si>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</si>
  <si>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</si>
  <si>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</si>
  <si>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</si>
  <si>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</si>
  <si>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</si>
  <si>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</si>
  <si>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</si>
  <si>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</si>
  <si>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</si>
  <si>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</si>
  <si>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</si>
  <si>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</si>
  <si>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</si>
  <si>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</si>
  <si>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</si>
  <si>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</si>
  <si>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</si>
  <si>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</si>
  <si>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</si>
  <si>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</si>
  <si>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</si>
  <si>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</si>
  <si>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</si>
  <si>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</si>
  <si>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</si>
  <si>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</si>
  <si>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</si>
  <si>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</si>
  <si>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</si>
  <si>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</si>
  <si>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</si>
  <si>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</si>
  <si>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</si>
  <si>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</si>
  <si>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</si>
  <si>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</si>
  <si>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</si>
  <si>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</si>
  <si>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</si>
  <si>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</si>
  <si>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</si>
  <si>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</si>
  <si>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</si>
  <si>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</si>
  <si>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</si>
  <si>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</si>
  <si>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</si>
  <si>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</si>
  <si>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</si>
  <si>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</si>
  <si>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</si>
  <si>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</si>
  <si>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</si>
  <si>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</si>
  <si>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</si>
  <si>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</si>
  <si>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</si>
  <si>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</si>
  <si>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</si>
  <si>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</si>
  <si>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</si>
  <si>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</si>
  <si>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</si>
  <si>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</si>
  <si>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</si>
  <si>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</si>
  <si>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</si>
  <si>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</si>
  <si>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</si>
  <si>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</si>
  <si>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</si>
  <si>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</si>
  <si>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</si>
  <si>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</si>
  <si>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</si>
  <si>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</si>
  <si>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</si>
  <si>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</si>
  <si>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</si>
  <si>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</si>
  <si>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</si>
  <si>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</si>
  <si>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</si>
  <si>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</si>
  <si>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</si>
  <si>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</si>
  <si>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</si>
  <si>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</si>
  <si>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</si>
  <si>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</si>
  <si>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</si>
  <si>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</si>
  <si>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</si>
  <si>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</si>
  <si>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</si>
  <si>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</si>
  <si>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</si>
  <si>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</si>
  <si>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</si>
  <si>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</si>
  <si>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</si>
  <si>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</si>
  <si>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</si>
  <si>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</si>
  <si>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</si>
  <si>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</si>
  <si>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</si>
  <si>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</si>
  <si>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</si>
  <si>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</si>
  <si>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</si>
  <si>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</si>
  <si>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</si>
  <si>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</si>
  <si>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</si>
  <si>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</si>
  <si>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</si>
  <si>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</si>
  <si>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</si>
  <si>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</si>
  <si>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</si>
  <si>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</si>
  <si>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</si>
  <si>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</si>
  <si>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</si>
  <si>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</si>
  <si>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</si>
  <si>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</si>
  <si>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</si>
  <si>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</si>
  <si>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</si>
  <si>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</si>
  <si>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</si>
  <si>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</si>
  <si>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</si>
  <si>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</si>
  <si>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</si>
  <si>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</si>
  <si>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</si>
  <si>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</si>
  <si>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</si>
  <si>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</si>
  <si>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</si>
  <si>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</si>
  <si>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</si>
  <si>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</si>
  <si>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</si>
  <si>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</si>
  <si>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</si>
  <si>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</si>
  <si>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</si>
  <si>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</si>
  <si>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</si>
  <si>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</si>
  <si>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</si>
  <si>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</si>
  <si>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</si>
  <si>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</si>
  <si>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</si>
  <si>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</si>
  <si>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</si>
  <si>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</si>
  <si>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</si>
  <si>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</si>
  <si>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</si>
  <si>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</si>
  <si>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</si>
  <si>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</si>
  <si>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</si>
  <si>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</si>
  <si>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</si>
  <si>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</si>
  <si>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</si>
  <si>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</si>
  <si>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</si>
  <si>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</si>
  <si>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</si>
  <si>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</si>
  <si>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</si>
  <si>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</si>
  <si>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</si>
  <si>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</si>
  <si>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</si>
  <si>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</si>
  <si>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</si>
  <si>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</si>
  <si>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</si>
  <si>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</si>
  <si>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</si>
  <si>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</si>
  <si>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</si>
  <si>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</si>
  <si>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</si>
  <si>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</si>
  <si>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</si>
  <si>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</si>
  <si>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</si>
  <si>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</si>
  <si>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</si>
  <si>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</si>
  <si>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</si>
  <si>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</si>
  <si>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</si>
  <si>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</si>
  <si>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</si>
  <si>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</si>
  <si>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</si>
  <si>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</si>
  <si>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</si>
  <si>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</si>
  <si>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</si>
  <si>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</si>
  <si>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</si>
  <si>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</si>
  <si>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</si>
  <si>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</si>
  <si>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</si>
  <si>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</si>
  <si>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</si>
  <si>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</si>
  <si>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</si>
  <si>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</si>
  <si>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</si>
  <si>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</si>
  <si>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</si>
  <si>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</si>
  <si>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</si>
  <si>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</si>
  <si>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</si>
  <si>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</si>
  <si>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</si>
  <si>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</si>
  <si>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</si>
  <si>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</si>
  <si>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</si>
  <si>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</si>
  <si>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</si>
  <si>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</si>
  <si>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</si>
  <si>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</si>
  <si>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</si>
  <si>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</si>
  <si>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</si>
  <si>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</si>
  <si>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</si>
  <si>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</si>
  <si>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</si>
  <si>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</si>
  <si>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</si>
  <si>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</si>
  <si>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</si>
  <si>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</si>
  <si>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</si>
  <si>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</si>
  <si>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</si>
  <si>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</si>
  <si>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</si>
  <si>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</si>
  <si>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</si>
  <si>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</si>
  <si>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</si>
  <si>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</si>
  <si>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</si>
  <si>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</si>
  <si>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</si>
  <si>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</si>
  <si>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</si>
  <si>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</si>
  <si>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</si>
  <si>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</si>
  <si>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</si>
  <si>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</si>
  <si>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</si>
  <si>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</si>
  <si>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</si>
  <si>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</si>
  <si>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</si>
  <si>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</si>
  <si>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</si>
  <si>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</si>
  <si>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</si>
  <si>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</si>
  <si>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</si>
  <si>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</si>
  <si>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</si>
  <si>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</si>
  <si>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</si>
  <si>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</si>
  <si>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</si>
  <si>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</si>
  <si>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</si>
  <si>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</si>
  <si>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</si>
  <si>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</si>
  <si>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</si>
  <si>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</si>
  <si>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</si>
  <si>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</si>
  <si>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</si>
  <si>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</si>
  <si>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</si>
  <si>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</si>
  <si>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</si>
  <si>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</si>
  <si>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</si>
  <si>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</si>
  <si>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</si>
  <si>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</si>
  <si>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</si>
  <si>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</si>
  <si>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</si>
  <si>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</si>
  <si>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</si>
  <si>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</si>
  <si>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</si>
  <si>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</si>
  <si>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</si>
  <si>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</si>
  <si>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</si>
  <si>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</si>
  <si>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</si>
  <si>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</si>
  <si>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</si>
  <si>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</si>
  <si>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</si>
  <si>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</si>
  <si>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</si>
  <si>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</si>
  <si>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</si>
  <si>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</si>
  <si>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</si>
  <si>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</si>
  <si>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</si>
  <si>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</si>
  <si>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</si>
  <si>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</si>
  <si>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</si>
  <si>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</si>
  <si>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</si>
  <si>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</si>
  <si>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</si>
  <si>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</si>
  <si>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</si>
  <si>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</si>
  <si>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</si>
  <si>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</si>
  <si>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</si>
  <si>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</si>
  <si>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</si>
  <si>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</si>
  <si>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</si>
  <si>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</si>
  <si>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</si>
  <si>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</si>
  <si>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</si>
  <si>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</si>
  <si>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</si>
  <si>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</si>
  <si>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</si>
  <si>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</si>
  <si>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</si>
  <si>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</si>
  <si>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</si>
  <si>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</si>
  <si>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</si>
  <si>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</si>
  <si>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</si>
  <si>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</si>
  <si>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</si>
  <si>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</si>
  <si>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</si>
  <si>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</si>
  <si>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</si>
  <si>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</si>
  <si>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</si>
  <si>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</si>
  <si>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</si>
  <si>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</si>
  <si>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</si>
  <si>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</si>
  <si>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</si>
  <si>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</si>
  <si>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</si>
  <si>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</si>
  <si>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</si>
  <si>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</si>
  <si>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</si>
  <si>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</si>
  <si>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</si>
  <si>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</si>
  <si>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</si>
  <si>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</si>
  <si>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</si>
  <si>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</si>
  <si>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</si>
  <si>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</si>
  <si>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</si>
  <si>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</si>
  <si>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</si>
  <si>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</si>
  <si>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</si>
  <si>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</si>
  <si>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</si>
  <si>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</si>
  <si>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</si>
  <si>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</si>
  <si>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</si>
  <si>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</si>
  <si>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</si>
  <si>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</si>
  <si>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</si>
  <si>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</si>
  <si>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</si>
  <si>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</si>
  <si>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</si>
  <si>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</si>
  <si>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</si>
  <si>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</si>
  <si>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</si>
  <si>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</si>
  <si>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</si>
  <si>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</si>
  <si>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</si>
  <si>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</si>
  <si>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</si>
  <si>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</si>
  <si>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</si>
  <si>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</si>
  <si>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</si>
  <si>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</si>
  <si>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</si>
  <si>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</si>
  <si>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</si>
  <si>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</si>
  <si>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</si>
  <si>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</si>
  <si>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</si>
  <si>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</si>
  <si>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</si>
  <si>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</si>
  <si>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</si>
  <si>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</si>
  <si>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</si>
  <si>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</si>
  <si>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</si>
  <si>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</si>
  <si>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</si>
  <si>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</si>
  <si>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</si>
  <si>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</si>
  <si>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</si>
  <si>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</si>
  <si>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</si>
  <si>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</si>
  <si>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</si>
  <si>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</si>
  <si>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</si>
  <si>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</si>
  <si>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</si>
  <si>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</si>
  <si>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</si>
  <si>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</si>
  <si>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</si>
  <si>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</si>
  <si>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</si>
  <si>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</si>
  <si>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</si>
  <si>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</si>
  <si>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</si>
  <si>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</si>
  <si>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</si>
  <si>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</si>
  <si>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</si>
  <si>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</si>
  <si>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</si>
  <si>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</si>
  <si>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</si>
  <si>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</si>
  <si>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</si>
  <si>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</si>
  <si>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</si>
  <si>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</si>
  <si>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</si>
  <si>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</si>
  <si>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</si>
  <si>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</si>
  <si>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</si>
  <si>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</si>
  <si>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</si>
  <si>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</si>
  <si>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</si>
  <si>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</si>
  <si>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</si>
  <si>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</si>
  <si>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</si>
  <si>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</si>
  <si>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</si>
  <si>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</si>
  <si>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</si>
  <si>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</si>
  <si>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</si>
  <si>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</si>
  <si>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</si>
  <si>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</si>
  <si>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</si>
  <si>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</si>
  <si>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</si>
  <si>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</si>
  <si>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</si>
  <si>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</si>
  <si>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</si>
  <si>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</si>
  <si>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</si>
  <si>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</si>
  <si>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</si>
  <si>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</si>
  <si>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</si>
  <si>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</si>
  <si>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</si>
  <si>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</si>
  <si>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</si>
  <si>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</si>
  <si>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</si>
  <si>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</si>
  <si>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</si>
  <si>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</si>
  <si>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</si>
  <si>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</si>
  <si>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</si>
  <si>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</si>
  <si>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</si>
  <si>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</si>
  <si>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</si>
  <si>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</si>
  <si>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</si>
  <si>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</si>
  <si>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</si>
  <si>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</si>
  <si>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</si>
  <si>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</si>
  <si>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</si>
  <si>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</si>
  <si>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</si>
  <si>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</si>
  <si>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</si>
  <si>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</si>
  <si>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</si>
  <si>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</si>
  <si>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</si>
  <si>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</si>
  <si>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</si>
  <si>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</si>
  <si>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</si>
  <si>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</si>
  <si>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</si>
  <si>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</si>
  <si>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</si>
  <si>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</si>
  <si>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</si>
  <si>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</si>
  <si>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</si>
  <si>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</si>
  <si>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</si>
  <si>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</si>
  <si>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</si>
  <si>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</si>
  <si>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</si>
  <si>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</si>
  <si>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</si>
  <si>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</si>
  <si>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</si>
  <si>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</si>
  <si>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</si>
  <si>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</si>
  <si>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</si>
  <si>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</si>
  <si>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</si>
  <si>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</si>
  <si>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</si>
  <si>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</si>
  <si>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</si>
  <si>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</si>
  <si>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</si>
  <si>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</si>
  <si>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</si>
  <si>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</si>
  <si>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</si>
  <si>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</si>
  <si>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</si>
  <si>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</si>
  <si>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</si>
  <si>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</si>
  <si>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</si>
  <si>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</si>
  <si>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</si>
  <si>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</si>
  <si>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</si>
  <si>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</si>
  <si>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</si>
  <si>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</si>
  <si>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</si>
  <si>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</si>
  <si>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</si>
  <si>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</si>
  <si>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</si>
  <si>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</si>
  <si>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</si>
  <si>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</si>
  <si>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</si>
  <si>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</si>
  <si>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</si>
  <si>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</si>
  <si>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</si>
  <si>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</si>
  <si>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</si>
  <si>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</si>
  <si>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</si>
  <si>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</si>
  <si>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</si>
  <si>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</si>
  <si>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</si>
  <si>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</si>
  <si>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</si>
  <si>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</si>
  <si>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</si>
  <si>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</si>
  <si>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</si>
  <si>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</si>
  <si>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</si>
  <si>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</si>
  <si>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</si>
  <si>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</si>
  <si>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</si>
  <si>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</si>
  <si>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</si>
  <si>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</si>
  <si>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</si>
  <si>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</si>
  <si>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</si>
  <si>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</si>
  <si>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</si>
  <si>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</si>
  <si>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</si>
  <si>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</si>
  <si>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</si>
  <si>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</si>
  <si>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</si>
  <si>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</si>
  <si>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</si>
  <si>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</si>
  <si>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</si>
  <si>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</si>
  <si>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</si>
  <si>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</si>
  <si>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</si>
  <si>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</si>
  <si>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</si>
  <si>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</si>
  <si>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</si>
  <si>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</si>
  <si>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</si>
  <si>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</si>
  <si>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</si>
  <si>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</si>
  <si>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</si>
  <si>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</si>
  <si>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</si>
  <si>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</si>
  <si>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</si>
  <si>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</si>
  <si>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</si>
  <si>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</si>
  <si>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</si>
  <si>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</si>
  <si>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</si>
  <si>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</si>
  <si>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</si>
  <si>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</si>
  <si>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</si>
  <si>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</si>
  <si>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</si>
  <si>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</si>
  <si>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</si>
  <si>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</si>
  <si>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</si>
  <si>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</si>
  <si>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</si>
  <si>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</si>
  <si>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</si>
  <si>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</si>
  <si>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</si>
  <si>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</si>
  <si>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</si>
  <si>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</si>
  <si>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</si>
  <si>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</si>
  <si>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</si>
  <si>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</si>
  <si>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</si>
  <si>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</si>
  <si>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</si>
  <si>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</si>
  <si>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</si>
  <si>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</si>
  <si>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</si>
  <si>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</si>
  <si>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</si>
  <si>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</si>
  <si>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</si>
  <si>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</si>
  <si>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</si>
  <si>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</si>
  <si>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</si>
  <si>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</si>
  <si>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</si>
  <si>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</si>
  <si>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</si>
  <si>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</si>
  <si>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</si>
  <si>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</si>
  <si>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</si>
  <si>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</si>
  <si>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</si>
  <si>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</si>
  <si>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</si>
  <si>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</si>
  <si>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</si>
  <si>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</si>
  <si>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</si>
  <si>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</si>
  <si>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</si>
  <si>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</si>
  <si>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</si>
  <si>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</si>
  <si>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</si>
  <si>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</si>
  <si>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</si>
  <si>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</si>
  <si>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</si>
  <si>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</si>
  <si>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</si>
  <si>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</si>
  <si>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</si>
  <si>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</si>
  <si>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</si>
  <si>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</si>
  <si>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</si>
  <si>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</si>
  <si>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</si>
  <si>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</si>
  <si>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</si>
  <si>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</si>
  <si>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</si>
  <si>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</si>
  <si>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</si>
  <si>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</si>
  <si>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</si>
  <si>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</si>
  <si>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</si>
  <si>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</si>
  <si>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</si>
  <si>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</si>
  <si>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</si>
  <si>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</si>
  <si>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</si>
  <si>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</si>
  <si>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</si>
  <si>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</si>
  <si>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</si>
  <si>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</si>
  <si>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</si>
  <si>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</si>
  <si>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</si>
  <si>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</si>
  <si>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</si>
  <si>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</si>
  <si>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</si>
  <si>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</si>
  <si>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</si>
  <si>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</si>
  <si>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</si>
  <si>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</si>
  <si>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</si>
  <si>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</si>
  <si>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</si>
  <si>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</si>
  <si>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</si>
  <si>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</si>
  <si>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</si>
  <si>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</si>
  <si>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</si>
  <si>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</si>
  <si>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</si>
  <si>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</si>
  <si>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</si>
  <si>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</si>
  <si>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</si>
  <si>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</si>
  <si>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</si>
  <si>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</si>
  <si>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</si>
  <si>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</si>
  <si>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</si>
  <si>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</si>
  <si>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</si>
  <si>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</si>
  <si>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</si>
  <si>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</si>
  <si>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</si>
  <si>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</si>
  <si>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</si>
  <si>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</si>
  <si>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</si>
  <si>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</si>
  <si>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</si>
  <si>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</si>
  <si>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</si>
  <si>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</si>
  <si>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</si>
  <si>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</si>
  <si>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</si>
  <si>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</si>
  <si>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</si>
  <si>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</si>
  <si>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</si>
  <si>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</si>
  <si>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</si>
  <si>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</si>
  <si>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</si>
  <si>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</si>
  <si>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</si>
  <si>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</si>
  <si>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</si>
  <si>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</si>
  <si>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</si>
  <si>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</si>
  <si>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</si>
  <si>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</si>
  <si>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</si>
  <si>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</si>
  <si>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</si>
  <si>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</si>
  <si>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</si>
  <si>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</si>
  <si>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</si>
  <si>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</si>
  <si>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</si>
  <si>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</si>
  <si>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</si>
  <si>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</si>
  <si>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</si>
  <si>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</si>
  <si>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</si>
  <si>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</si>
  <si>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</si>
  <si>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</si>
  <si>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</si>
  <si>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</si>
  <si>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</si>
  <si>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</si>
  <si>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</si>
  <si>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</si>
  <si>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</si>
  <si>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</si>
  <si>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</si>
  <si>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</si>
  <si>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</si>
  <si>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</si>
  <si>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</si>
  <si>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</si>
  <si>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</si>
  <si>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</si>
  <si>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</si>
  <si>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</si>
  <si>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</si>
  <si>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</si>
  <si>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</si>
  <si>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</si>
  <si>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</si>
  <si>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</si>
  <si>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</si>
  <si>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</si>
  <si>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</si>
  <si>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</si>
  <si>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</si>
  <si>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</si>
  <si>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</si>
  <si>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</si>
  <si>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</si>
  <si>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</si>
  <si>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</si>
  <si>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</si>
  <si>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</si>
  <si>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</si>
  <si>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</si>
  <si>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</si>
  <si>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</si>
  <si>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</si>
  <si>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</si>
  <si>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</si>
  <si>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</si>
  <si>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</si>
  <si>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</si>
  <si>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</si>
  <si>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</si>
  <si>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</si>
  <si>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</si>
  <si>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</si>
  <si>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</si>
  <si>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</si>
  <si>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</si>
  <si>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</si>
  <si>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</si>
  <si>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</si>
  <si>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</si>
  <si>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</si>
  <si>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</si>
  <si>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</si>
  <si>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</si>
  <si>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</si>
  <si>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</si>
  <si>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</si>
  <si>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</si>
  <si>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</si>
  <si>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</si>
  <si>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</si>
  <si>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</si>
  <si>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</si>
  <si>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</si>
  <si>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</si>
  <si>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</si>
  <si>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</si>
  <si>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</si>
  <si>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</si>
  <si>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</si>
  <si>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</si>
  <si>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</si>
  <si>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</si>
  <si>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</si>
  <si>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</si>
  <si>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</si>
  <si>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</si>
  <si>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</si>
  <si>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</si>
  <si>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</si>
  <si>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</si>
  <si>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</si>
  <si>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</si>
  <si>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</si>
  <si>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</si>
  <si>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</si>
  <si>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</si>
  <si>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</si>
  <si>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</si>
  <si>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</si>
  <si>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</si>
  <si>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</si>
  <si>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</si>
  <si>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</si>
  <si>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</si>
  <si>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</si>
  <si>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</si>
  <si>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</si>
  <si>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</si>
  <si>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</si>
  <si>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</si>
  <si>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</si>
  <si>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</si>
  <si>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</si>
  <si>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</si>
  <si>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</si>
  <si>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</si>
  <si>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</si>
  <si>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</si>
  <si>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</si>
  <si>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</si>
  <si>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</si>
  <si>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</si>
  <si>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</si>
  <si>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</si>
  <si>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</si>
  <si>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</si>
  <si>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</si>
  <si>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</si>
  <si>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</si>
  <si>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</si>
  <si>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</si>
  <si>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</si>
  <si>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</si>
  <si>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</si>
  <si>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</si>
  <si>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</si>
  <si>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</si>
  <si>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</si>
  <si>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</si>
  <si>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</si>
  <si>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</si>
  <si>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</si>
  <si>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</si>
  <si>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</si>
  <si>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</si>
  <si>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</si>
  <si>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</si>
  <si>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</si>
  <si>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</si>
  <si>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</si>
  <si>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</si>
  <si>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</si>
  <si>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</si>
  <si>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</si>
  <si>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</si>
  <si>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</si>
  <si>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</si>
  <si>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</si>
  <si>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</si>
  <si>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</si>
  <si>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</si>
  <si>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</si>
  <si>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</si>
  <si>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</si>
  <si>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</si>
  <si>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</si>
  <si>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</si>
  <si>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</si>
  <si>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</si>
  <si>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</si>
  <si>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</si>
  <si>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</si>
  <si>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</si>
  <si>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</si>
  <si>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</si>
  <si>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</si>
  <si>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</si>
  <si>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</si>
  <si>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</si>
  <si>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</si>
  <si>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</si>
  <si>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</si>
  <si>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</si>
  <si>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</si>
  <si>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</si>
  <si>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</si>
  <si>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</si>
  <si>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</si>
  <si>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</si>
  <si>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</si>
  <si>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</si>
  <si>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</si>
  <si>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</si>
  <si>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</si>
  <si>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</si>
  <si>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</si>
  <si>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</si>
  <si>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</si>
  <si>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</si>
  <si>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</si>
  <si>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</si>
  <si>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</si>
  <si>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</si>
  <si>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</si>
  <si>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</si>
  <si>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</si>
  <si>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</si>
  <si>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</si>
  <si>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</si>
  <si>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</si>
  <si>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</si>
  <si>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</si>
  <si>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</si>
  <si>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</si>
  <si>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</si>
  <si>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</si>
  <si>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</si>
  <si>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</si>
  <si>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</si>
  <si>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</si>
  <si>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</si>
  <si>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</si>
  <si>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</si>
  <si>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</si>
  <si>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</si>
  <si>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</si>
  <si>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</si>
  <si>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</si>
  <si>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</si>
  <si>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</si>
  <si>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</si>
  <si>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</si>
  <si>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</si>
  <si>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</si>
  <si>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</si>
  <si>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</si>
  <si>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</si>
  <si>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</si>
  <si>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</si>
  <si>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</si>
  <si>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</si>
  <si>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</si>
  <si>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</si>
  <si>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</si>
  <si>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</si>
  <si>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</si>
  <si>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</si>
  <si>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</si>
  <si>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</si>
  <si>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</si>
  <si>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</si>
  <si>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</si>
  <si>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</si>
  <si>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</si>
  <si>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</si>
  <si>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</si>
  <si>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</si>
  <si>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</si>
  <si>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</si>
  <si>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</si>
  <si>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</si>
  <si>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</si>
  <si>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</si>
  <si>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</si>
  <si>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</si>
  <si>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</si>
  <si>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</si>
  <si>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</si>
  <si>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</si>
  <si>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</si>
  <si>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</si>
  <si>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</si>
  <si>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</si>
  <si>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</si>
  <si>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</si>
  <si>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</si>
  <si>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</si>
  <si>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</si>
  <si>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</si>
  <si>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</si>
  <si>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</si>
  <si>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</si>
  <si>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</si>
  <si>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</si>
  <si>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</si>
  <si>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</si>
  <si>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</si>
  <si>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</si>
  <si>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</si>
  <si>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</si>
  <si>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</si>
  <si>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</si>
  <si>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</si>
  <si>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</si>
  <si>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</si>
  <si>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</si>
  <si>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</si>
  <si>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</si>
  <si>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</si>
  <si>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</si>
  <si>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</si>
  <si>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</si>
  <si>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</si>
  <si>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</si>
  <si>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</si>
  <si>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</si>
  <si>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</si>
  <si>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</si>
  <si>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</si>
  <si>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</si>
  <si>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</si>
  <si>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</si>
  <si>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</si>
  <si>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</si>
  <si>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</si>
  <si>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</si>
  <si>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</si>
  <si>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</si>
  <si>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</si>
  <si>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</si>
  <si>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</si>
  <si>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</si>
  <si>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</si>
  <si>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</si>
  <si>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</si>
  <si>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</si>
  <si>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</si>
  <si>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</si>
  <si>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</si>
  <si>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</si>
  <si>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</si>
  <si>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</si>
  <si>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</si>
  <si>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</si>
  <si>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</si>
  <si>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</si>
  <si>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</si>
  <si>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</si>
  <si>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</si>
  <si>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</si>
  <si>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</si>
  <si>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</si>
  <si>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</si>
  <si>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</si>
  <si>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</si>
  <si>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</si>
  <si>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</si>
  <si>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</si>
  <si>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</si>
  <si>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</si>
  <si>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</si>
  <si>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</si>
  <si>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</si>
  <si>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</si>
  <si>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</si>
  <si>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</si>
  <si>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</si>
  <si>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</si>
  <si>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</si>
  <si>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</si>
  <si>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</si>
  <si>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</si>
  <si>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</si>
  <si>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</si>
  <si>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</si>
  <si>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</si>
  <si>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</si>
  <si>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</si>
  <si>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</si>
  <si>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</si>
  <si>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</si>
  <si>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</si>
  <si>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</si>
  <si>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</si>
  <si>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</si>
  <si>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</si>
  <si>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</si>
  <si>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</si>
  <si>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</si>
  <si>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</si>
  <si>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</si>
  <si>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</si>
  <si>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</si>
  <si>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</si>
  <si>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</si>
  <si>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</si>
  <si>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</si>
  <si>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</si>
  <si>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</si>
  <si>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</si>
  <si>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</si>
  <si>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</si>
  <si>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</si>
  <si>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</si>
  <si>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</si>
  <si>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</si>
  <si>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</si>
  <si>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</si>
  <si>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</si>
  <si>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</si>
  <si>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</si>
  <si>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</si>
  <si>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</si>
  <si>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</si>
  <si>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</si>
  <si>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</si>
  <si>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</si>
  <si>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</si>
  <si>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</si>
  <si>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</si>
  <si>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</si>
  <si>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</si>
  <si>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</si>
  <si>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</si>
  <si>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</si>
  <si>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</si>
  <si>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</si>
  <si>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</si>
  <si>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</si>
  <si>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</si>
  <si>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</si>
  <si>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</si>
  <si>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</si>
  <si>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</si>
  <si>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</si>
  <si>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</si>
  <si>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</si>
  <si>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</si>
  <si>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</si>
  <si>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</si>
  <si>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</si>
  <si>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</si>
  <si>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</si>
  <si>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</si>
  <si>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</si>
  <si>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</si>
  <si>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</si>
  <si>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</si>
  <si>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</si>
  <si>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</si>
  <si>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</si>
  <si>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</si>
  <si>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</si>
  <si>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</si>
  <si>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</si>
  <si>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</si>
  <si>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</si>
  <si>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</si>
  <si>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</si>
  <si>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</si>
  <si>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</si>
  <si>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</si>
  <si>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</si>
  <si>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</si>
  <si>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</si>
  <si>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</si>
  <si>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</si>
  <si>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</si>
  <si>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</si>
  <si>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</si>
  <si>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</si>
  <si>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</si>
  <si>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</si>
  <si>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</si>
  <si>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</si>
  <si>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</si>
  <si>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</si>
  <si>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</si>
  <si>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</si>
  <si>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</si>
  <si>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</si>
  <si>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</si>
  <si>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</si>
  <si>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</si>
  <si>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</si>
  <si>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</si>
  <si>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</si>
  <si>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</si>
  <si>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</si>
  <si>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</si>
  <si>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</si>
  <si>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</si>
  <si>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</si>
  <si>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</si>
  <si>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</si>
  <si>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</si>
  <si>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</si>
  <si>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</si>
  <si>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</si>
  <si>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</si>
  <si>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</si>
  <si>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</si>
  <si>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</si>
  <si>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</si>
  <si>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</si>
  <si>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</si>
  <si>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</si>
  <si>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</si>
  <si>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</si>
  <si>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</si>
  <si>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</si>
  <si>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</si>
  <si>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</si>
  <si>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</si>
  <si>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</si>
  <si>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</si>
  <si>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</si>
  <si>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</si>
  <si>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</si>
  <si>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</si>
  <si>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</si>
  <si>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</si>
  <si>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</si>
  <si>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</si>
  <si>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</si>
  <si>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</si>
  <si>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</si>
  <si>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</si>
  <si>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</si>
  <si>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</si>
  <si>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</si>
  <si>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</si>
  <si>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</si>
  <si>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</si>
  <si>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</si>
  <si>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</si>
  <si>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</si>
  <si>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</si>
  <si>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</si>
  <si>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</si>
  <si>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</si>
  <si>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</si>
  <si>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</si>
  <si>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</si>
  <si>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</si>
  <si>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</si>
  <si>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</si>
  <si>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</si>
  <si>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</si>
  <si>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</si>
  <si>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</si>
  <si>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</si>
  <si>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</si>
  <si>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</si>
  <si>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</si>
  <si>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</si>
  <si>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</si>
  <si>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</si>
  <si>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</si>
  <si>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</si>
  <si>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</si>
  <si>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</si>
  <si>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</si>
  <si>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</si>
  <si>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</si>
  <si>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</si>
  <si>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</si>
  <si>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</si>
  <si>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</si>
  <si>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</si>
  <si>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</si>
  <si>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</si>
  <si>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</si>
  <si>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</si>
  <si>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</si>
  <si>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</si>
  <si>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</si>
  <si>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</si>
  <si>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</si>
  <si>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</si>
  <si>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</si>
  <si>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</si>
  <si>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</si>
  <si>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</si>
  <si>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</si>
  <si>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</si>
  <si>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</si>
  <si>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</si>
  <si>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</si>
  <si>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</si>
  <si>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</si>
  <si>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</si>
  <si>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</si>
  <si>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</si>
  <si>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</si>
  <si>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</si>
  <si>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</si>
  <si>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</si>
  <si>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</si>
  <si>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</si>
  <si>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</si>
  <si>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</si>
  <si>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</si>
  <si>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</si>
  <si>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</si>
  <si>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</si>
  <si>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</si>
  <si>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</si>
  <si>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</si>
  <si>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</si>
  <si>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</si>
  <si>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</si>
  <si>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</si>
  <si>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</si>
  <si>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</si>
  <si>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</si>
  <si>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</si>
  <si>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</si>
  <si>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</si>
  <si>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</si>
  <si>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</si>
  <si>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</si>
  <si>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</si>
  <si>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</si>
  <si>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</si>
  <si>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</si>
  <si>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</si>
  <si>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</si>
  <si>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</si>
  <si>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</si>
  <si>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</si>
  <si>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</si>
  <si>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</si>
  <si>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</si>
  <si>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</si>
  <si>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</si>
  <si>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</si>
  <si>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</si>
  <si>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</si>
  <si>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</si>
  <si>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</si>
  <si>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</si>
  <si>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</si>
  <si>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</si>
  <si>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</si>
  <si>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</si>
  <si>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</si>
  <si>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</si>
  <si>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</si>
  <si>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</si>
  <si>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</si>
  <si>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</si>
  <si>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</si>
  <si>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</si>
  <si>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</si>
  <si>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</si>
  <si>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</si>
  <si>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</si>
  <si>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</si>
  <si>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</si>
  <si>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</si>
  <si>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</si>
  <si>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</si>
  <si>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</si>
  <si>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</si>
  <si>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</si>
  <si>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</si>
  <si>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</si>
  <si>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</si>
  <si>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</si>
  <si>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</si>
  <si>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</si>
  <si>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</si>
  <si>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</si>
  <si>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</si>
  <si>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</si>
  <si>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</si>
  <si>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</si>
  <si>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</si>
  <si>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</si>
  <si>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</si>
  <si>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</si>
  <si>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</si>
  <si>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</si>
  <si>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</si>
  <si>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</si>
  <si>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</si>
  <si>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</si>
  <si>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</si>
  <si>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</si>
  <si>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</si>
  <si>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</si>
  <si>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</si>
  <si>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</si>
  <si>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</si>
  <si>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</si>
  <si>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</si>
  <si>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</si>
  <si>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</si>
  <si>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</si>
  <si>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</si>
  <si>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</si>
  <si>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</si>
  <si>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</si>
  <si>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</si>
  <si>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</si>
  <si>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</si>
  <si>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</si>
  <si>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</si>
  <si>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</si>
  <si>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</si>
  <si>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</si>
  <si>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</si>
  <si>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</si>
  <si>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</si>
  <si>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</si>
  <si>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</si>
  <si>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</si>
  <si>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</si>
  <si>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</si>
  <si>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</si>
  <si>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</si>
  <si>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</si>
  <si>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</si>
  <si>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</si>
  <si>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</si>
  <si>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</si>
  <si>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</si>
  <si>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</si>
  <si>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</si>
  <si>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</si>
  <si>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</si>
  <si>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</si>
  <si>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</si>
  <si>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</si>
  <si>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</si>
  <si>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</si>
  <si>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</si>
  <si>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</si>
  <si>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</si>
  <si>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</si>
  <si>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</si>
  <si>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</si>
  <si>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</si>
  <si>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</si>
  <si>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</si>
  <si>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</si>
  <si>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</si>
  <si>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</si>
  <si>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</si>
  <si>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</si>
  <si>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</si>
  <si>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</si>
  <si>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</si>
  <si>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</si>
  <si>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</si>
  <si>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</si>
  <si>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</si>
  <si>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</si>
  <si>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</si>
  <si>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</si>
  <si>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</si>
  <si>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</si>
  <si>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</si>
  <si>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</si>
  <si>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</si>
  <si>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</si>
  <si>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</si>
  <si>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</si>
  <si>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</si>
  <si>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</si>
  <si>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</si>
  <si>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</si>
  <si>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</si>
  <si>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</si>
  <si>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</si>
  <si>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</si>
  <si>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</si>
  <si>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</si>
  <si>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</si>
  <si>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</si>
  <si>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</si>
  <si>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</si>
  <si>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</si>
  <si>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</si>
  <si>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</si>
  <si>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</si>
  <si>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</si>
  <si>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</si>
  <si>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</si>
  <si>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</si>
  <si>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</si>
  <si>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</si>
  <si>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</si>
  <si>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</si>
  <si>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</si>
  <si>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</si>
  <si>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</si>
  <si>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</si>
  <si>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</si>
  <si>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</si>
  <si>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</si>
  <si>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</si>
  <si>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</si>
  <si>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</si>
  <si>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</si>
  <si>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</si>
  <si>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</si>
  <si>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</si>
  <si>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</si>
  <si>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</si>
  <si>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</si>
  <si>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</si>
  <si>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</si>
  <si>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</si>
  <si>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</si>
  <si>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</si>
  <si>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</si>
  <si>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</si>
  <si>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</si>
  <si>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</si>
  <si>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</si>
  <si>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</si>
  <si>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</si>
  <si>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</si>
  <si>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</si>
  <si>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</si>
  <si>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</si>
  <si>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</si>
  <si>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</si>
  <si>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</si>
  <si>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</si>
  <si>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</si>
  <si>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</si>
  <si>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</si>
  <si>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</si>
  <si>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</si>
  <si>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</si>
  <si>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</si>
  <si>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</si>
  <si>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</si>
  <si>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</si>
  <si>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</si>
  <si>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</si>
  <si>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</si>
  <si>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</si>
  <si>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</si>
  <si>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</si>
  <si>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</si>
  <si>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</si>
  <si>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</si>
  <si>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</si>
  <si>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</si>
  <si>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</si>
  <si>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</si>
  <si>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</si>
  <si>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</si>
  <si>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</si>
  <si>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</si>
  <si>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</si>
  <si>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</si>
  <si>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</si>
  <si>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</si>
  <si>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</si>
  <si>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</si>
  <si>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</si>
  <si>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</si>
  <si>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</si>
  <si>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</si>
  <si>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</si>
  <si>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</si>
  <si>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</si>
  <si>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</si>
  <si>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</si>
  <si>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</si>
  <si>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</si>
  <si>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</si>
  <si>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</si>
  <si>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</si>
  <si>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</si>
  <si>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</si>
  <si>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</si>
  <si>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</si>
  <si>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</si>
  <si>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</si>
  <si>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</si>
  <si>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</si>
  <si>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</si>
  <si>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</si>
  <si>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</si>
  <si>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</si>
  <si>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</si>
  <si>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</si>
  <si>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</si>
  <si>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</si>
  <si>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</si>
  <si>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</si>
  <si>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</si>
  <si>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</si>
  <si>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</si>
  <si>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</si>
  <si>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</si>
  <si>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</si>
  <si>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</si>
  <si>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</si>
  <si>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</si>
  <si>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</si>
  <si>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</si>
  <si>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</si>
  <si>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</si>
  <si>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</si>
  <si>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</si>
  <si>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</si>
  <si>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</si>
  <si>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</si>
  <si>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</si>
  <si>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</si>
  <si>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</si>
  <si>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</si>
  <si>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</si>
  <si>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</si>
  <si>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</si>
  <si>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</si>
  <si>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</si>
  <si>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</si>
  <si>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</si>
  <si>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</si>
  <si>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</si>
  <si>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</si>
  <si>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</si>
  <si>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</si>
  <si>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</si>
  <si>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</si>
  <si>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</si>
  <si>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</si>
  <si>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</si>
  <si>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</si>
  <si>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</si>
  <si>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</si>
  <si>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</si>
  <si>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</si>
  <si>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</si>
  <si>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</si>
  <si>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</si>
  <si>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</si>
  <si>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</si>
  <si>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</si>
  <si>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</si>
  <si>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</si>
  <si>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</si>
  <si>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</si>
  <si>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</si>
  <si>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</si>
  <si>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</si>
  <si>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</si>
  <si>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</si>
  <si>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</si>
  <si>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</si>
  <si>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</si>
  <si>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</si>
  <si>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</si>
  <si>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</si>
  <si>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</si>
  <si>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</si>
  <si>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</si>
  <si>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</si>
  <si>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</si>
  <si>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</si>
  <si>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</si>
  <si>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</si>
  <si>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</si>
  <si>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</si>
  <si>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</si>
  <si>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</si>
  <si>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</si>
  <si>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</si>
  <si>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</si>
  <si>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</si>
  <si>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</si>
  <si>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</si>
  <si>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</si>
  <si>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</si>
  <si>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</si>
  <si>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</si>
  <si>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</si>
  <si>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</si>
  <si>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</si>
  <si>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</si>
  <si>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</si>
  <si>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</si>
  <si>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</si>
  <si>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</si>
  <si>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</si>
  <si>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</si>
  <si>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</si>
  <si>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</si>
  <si>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</si>
  <si>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</si>
  <si>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</si>
  <si>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</si>
  <si>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</si>
  <si>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</si>
  <si>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</si>
  <si>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</si>
  <si>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</si>
  <si>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</si>
  <si>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</si>
  <si>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</si>
  <si>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</si>
  <si>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</si>
  <si>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</si>
  <si>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</si>
  <si>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</si>
  <si>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</si>
  <si>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</si>
  <si>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</si>
  <si>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</si>
  <si>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</si>
  <si>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</si>
  <si>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</si>
  <si>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</si>
  <si>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</si>
  <si>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</si>
  <si>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</si>
  <si>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</si>
  <si>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</si>
  <si>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</si>
  <si>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</si>
  <si>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</si>
  <si>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</si>
  <si>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</si>
  <si>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</si>
  <si>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</si>
  <si>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</si>
  <si>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</si>
  <si>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</si>
  <si>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</si>
  <si>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</si>
  <si>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</si>
  <si>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</si>
  <si>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</si>
  <si>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</si>
  <si>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</si>
  <si>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</si>
  <si>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</si>
  <si>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</si>
  <si>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</si>
  <si>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</si>
  <si>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</si>
  <si>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</si>
  <si>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</si>
  <si>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</si>
  <si>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</si>
  <si>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</si>
  <si>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</si>
  <si>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</si>
  <si>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</si>
  <si>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</si>
  <si>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</si>
  <si>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</si>
  <si>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</si>
  <si>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</si>
  <si>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</si>
  <si>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</si>
  <si>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</si>
  <si>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</si>
  <si>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</si>
  <si>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</si>
  <si>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</si>
  <si>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</si>
  <si>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</si>
  <si>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</si>
  <si>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</si>
  <si>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</si>
  <si>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</si>
  <si>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</si>
  <si>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</si>
  <si>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</si>
  <si>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</si>
  <si>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</si>
  <si>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</si>
  <si>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</si>
  <si>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</si>
  <si>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</si>
  <si>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</si>
  <si>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</si>
  <si>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</si>
  <si>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</si>
  <si>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</si>
  <si>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</si>
  <si>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</si>
  <si>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</si>
  <si>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</si>
  <si>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</si>
  <si>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</si>
  <si>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</si>
  <si>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</si>
  <si>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</si>
  <si>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</si>
  <si>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</si>
  <si>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</si>
  <si>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</si>
  <si>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</si>
  <si>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</si>
  <si>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</si>
  <si>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</si>
  <si>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</si>
  <si>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</si>
  <si>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</si>
  <si>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</si>
  <si>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</si>
  <si>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</si>
  <si>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</si>
  <si>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</si>
  <si>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</si>
  <si>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</si>
  <si>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</si>
  <si>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</si>
  <si>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</si>
  <si>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</si>
  <si>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</si>
  <si>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</si>
  <si>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</si>
  <si>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</si>
  <si>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</si>
  <si>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</si>
  <si>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</si>
  <si>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</si>
  <si>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</si>
  <si>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</si>
  <si>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</si>
  <si>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</si>
  <si>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</si>
  <si>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</si>
  <si>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</si>
  <si>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</si>
  <si>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</si>
  <si>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</si>
  <si>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</si>
  <si>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</si>
  <si>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</si>
  <si>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</si>
  <si>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</si>
  <si>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</si>
  <si>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</si>
  <si>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</si>
  <si>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</si>
  <si>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</si>
  <si>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</si>
  <si>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</si>
  <si>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</si>
  <si>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</si>
  <si>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</si>
  <si>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</si>
  <si>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</si>
  <si>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</si>
  <si>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</si>
  <si>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</si>
  <si>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</si>
  <si>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</si>
  <si>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</si>
  <si>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</si>
  <si>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</si>
  <si>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</si>
  <si>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</si>
  <si>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</si>
  <si>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</si>
  <si>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</si>
  <si>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</si>
  <si>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</si>
  <si>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</si>
  <si>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</si>
  <si>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</si>
  <si>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</si>
  <si>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</si>
  <si>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</si>
  <si>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</si>
  <si>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</si>
  <si>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</si>
  <si>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</si>
  <si>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</si>
  <si>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</si>
  <si>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</si>
  <si>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</si>
  <si>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</si>
  <si>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</si>
  <si>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</si>
  <si>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</si>
  <si>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</si>
  <si>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</si>
  <si>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</si>
  <si>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</si>
  <si>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</si>
  <si>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</si>
  <si>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</si>
  <si>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</si>
  <si>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</si>
  <si>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</si>
  <si>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</si>
  <si>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</si>
  <si>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</si>
  <si>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</si>
  <si>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</si>
  <si>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</si>
  <si>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</si>
  <si>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</si>
  <si>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</si>
  <si>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</si>
  <si>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</si>
  <si>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</si>
  <si>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</si>
  <si>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</si>
  <si>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</si>
  <si>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</si>
  <si>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</si>
  <si>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</si>
  <si>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</si>
  <si>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</si>
  <si>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</si>
  <si>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</si>
  <si>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</si>
  <si>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</si>
  <si>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</si>
  <si>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</si>
  <si>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</si>
  <si>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</si>
  <si>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</si>
  <si>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</si>
  <si>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</si>
  <si>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</si>
  <si>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</si>
  <si>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</si>
  <si>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</si>
  <si>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</si>
  <si>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</si>
  <si>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</si>
  <si>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</si>
  <si>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</si>
  <si>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</si>
  <si>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</si>
  <si>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</si>
  <si>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</si>
  <si>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</si>
  <si>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</si>
  <si>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</si>
  <si>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</si>
  <si>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</si>
  <si>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</si>
  <si>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</si>
  <si>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</si>
  <si>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</si>
  <si>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</si>
  <si>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</si>
  <si>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</si>
  <si>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</si>
  <si>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</si>
  <si>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</si>
  <si>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</si>
  <si>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</si>
  <si>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</si>
  <si>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</si>
  <si>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</si>
  <si>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</si>
  <si>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</si>
  <si>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</si>
  <si>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</si>
  <si>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</si>
  <si>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</si>
  <si>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</si>
  <si>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</si>
  <si>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</si>
  <si>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</si>
  <si>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</si>
  <si>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</si>
  <si>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</si>
  <si>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</si>
  <si>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</si>
  <si>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</si>
  <si>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</si>
  <si>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</si>
  <si>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</si>
  <si>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</si>
  <si>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</si>
  <si>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</si>
  <si>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</si>
  <si>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</si>
  <si>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</si>
  <si>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</si>
  <si>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</si>
  <si>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</si>
  <si>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</si>
  <si>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</si>
  <si>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</si>
  <si>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</si>
  <si>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</si>
  <si>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</si>
  <si>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</si>
  <si>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</si>
  <si>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</si>
  <si>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</si>
  <si>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</si>
  <si>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</si>
  <si>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</si>
  <si>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</si>
  <si>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</si>
  <si>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</si>
  <si>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</si>
  <si>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</si>
  <si>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</si>
  <si>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</si>
  <si>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</si>
  <si>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</si>
  <si>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</si>
  <si>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</si>
  <si>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</si>
  <si>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</si>
  <si>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</si>
  <si>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</si>
  <si>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</si>
  <si>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</si>
  <si>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</si>
  <si>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</si>
  <si>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</si>
  <si>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</si>
  <si>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</si>
  <si>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</si>
  <si>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</si>
  <si>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</si>
  <si>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</si>
  <si>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</si>
  <si>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</si>
  <si>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</si>
  <si>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</si>
  <si>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</si>
  <si>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</si>
  <si>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</si>
  <si>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</si>
  <si>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</si>
  <si>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</si>
  <si>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</si>
  <si>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</si>
  <si>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</si>
  <si>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</si>
  <si>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</si>
  <si>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</si>
  <si>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</si>
  <si>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</si>
  <si>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</si>
  <si>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</si>
  <si>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</si>
  <si>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</si>
  <si>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</si>
  <si>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</si>
  <si>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</si>
  <si>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</si>
  <si>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</si>
  <si>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</si>
  <si>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</si>
  <si>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</si>
  <si>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</si>
  <si>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</si>
  <si>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</si>
  <si>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</si>
  <si>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</si>
  <si>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</si>
  <si>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</si>
  <si>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</si>
  <si>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</si>
  <si>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</si>
  <si>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</si>
  <si>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</si>
  <si>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</si>
  <si>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</si>
  <si>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</si>
  <si>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</si>
  <si>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</si>
  <si>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</si>
  <si>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</si>
  <si>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</si>
  <si>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</si>
  <si>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</si>
  <si>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</si>
  <si>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</si>
  <si>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</si>
  <si>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</si>
  <si>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</si>
  <si>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</si>
  <si>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</si>
  <si>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</si>
  <si>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</si>
  <si>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</si>
  <si>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</si>
  <si>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</si>
  <si>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</si>
  <si>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</si>
  <si>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</si>
  <si>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</si>
  <si>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</si>
  <si>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</si>
  <si>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</si>
  <si>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</si>
  <si>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</si>
  <si>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</si>
  <si>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</si>
  <si>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</si>
  <si>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</si>
  <si>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</si>
  <si>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</si>
  <si>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</si>
  <si>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</si>
  <si>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</si>
  <si>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</si>
  <si>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</si>
  <si>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</si>
  <si>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</si>
  <si>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</si>
  <si>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</si>
  <si>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</si>
  <si>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</si>
  <si>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</si>
  <si>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</si>
  <si>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</si>
  <si>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</si>
  <si>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</si>
  <si>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</si>
  <si>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</si>
  <si>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</si>
  <si>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</si>
  <si>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</si>
  <si>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</si>
  <si>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</si>
  <si>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</si>
  <si>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</si>
  <si>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</si>
  <si>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</si>
  <si>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</si>
  <si>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</si>
  <si>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</si>
  <si>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</si>
  <si>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</si>
  <si>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</si>
  <si>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</si>
  <si>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</si>
  <si>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</si>
  <si>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</si>
  <si>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</si>
  <si>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</si>
  <si>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</si>
  <si>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</si>
  <si>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</si>
  <si>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</si>
  <si>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</si>
  <si>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</si>
  <si>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</si>
  <si>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</si>
  <si>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</si>
  <si>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</si>
  <si>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</si>
  <si>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</si>
  <si>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</si>
  <si>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</si>
  <si>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</si>
  <si>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</si>
  <si>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</si>
  <si>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</si>
  <si>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</si>
  <si>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</si>
  <si>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</si>
  <si>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</si>
  <si>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</si>
  <si>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</si>
  <si>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</si>
  <si>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</si>
  <si>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</si>
  <si>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</si>
  <si>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</si>
  <si>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</si>
  <si>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</si>
  <si>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</si>
  <si>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</si>
  <si>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</si>
  <si>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</si>
  <si>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</si>
  <si>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</si>
  <si>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</si>
  <si>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</si>
  <si>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</si>
  <si>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</si>
  <si>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</si>
  <si>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</si>
  <si>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</si>
  <si>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</si>
  <si>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</si>
  <si>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</si>
  <si>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</si>
  <si>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</si>
  <si>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</si>
  <si>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</si>
  <si>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</si>
  <si>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</si>
  <si>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</si>
  <si>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</si>
  <si>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</si>
  <si>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</si>
  <si>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</si>
  <si>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</si>
  <si>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</si>
  <si>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</si>
  <si>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</si>
  <si>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</si>
  <si>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</si>
  <si>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</si>
  <si>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</si>
  <si>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</si>
  <si>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</si>
  <si>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</si>
  <si>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</si>
  <si>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</si>
  <si>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</si>
  <si>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</si>
  <si>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</si>
  <si>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</si>
  <si>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</si>
  <si>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</si>
  <si>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</si>
  <si>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</si>
  <si>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</si>
  <si>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</si>
  <si>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</si>
  <si>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</si>
  <si>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</si>
  <si>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</si>
  <si>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</si>
  <si>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</si>
  <si>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</si>
  <si>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</si>
  <si>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</si>
  <si>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</si>
  <si>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</si>
  <si>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</si>
  <si>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</si>
  <si>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</si>
  <si>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</si>
  <si>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</si>
  <si>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</si>
  <si>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</si>
  <si>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</si>
  <si>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</si>
  <si>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</si>
  <si>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</si>
  <si>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</si>
  <si>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</si>
  <si>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</si>
  <si>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</si>
  <si>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</si>
  <si>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</si>
  <si>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</si>
  <si>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</si>
  <si>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</si>
  <si>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</si>
  <si>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</si>
  <si>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</si>
  <si>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</si>
  <si>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</si>
  <si>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</si>
  <si>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</si>
  <si>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</si>
  <si>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</si>
  <si>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</si>
  <si>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</si>
  <si>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</si>
  <si>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</si>
  <si>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</si>
  <si>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</si>
  <si>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</si>
  <si>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</si>
  <si>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</si>
  <si>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</si>
  <si>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</si>
  <si>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</si>
  <si>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</si>
  <si>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</si>
  <si>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</si>
  <si>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</si>
  <si>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</si>
  <si>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</si>
  <si>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</si>
  <si>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</si>
  <si>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</si>
  <si>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</si>
  <si>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</si>
  <si>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</si>
  <si>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</si>
  <si>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</si>
  <si>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</si>
  <si>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</si>
  <si>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</si>
  <si>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</si>
  <si>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</si>
  <si>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</si>
  <si>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</si>
  <si>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</si>
  <si>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</si>
  <si>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</si>
  <si>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</si>
  <si>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</si>
  <si>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</si>
  <si>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</si>
  <si>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</si>
  <si>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</si>
  <si>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</si>
  <si>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</si>
  <si>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</si>
  <si>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</si>
  <si>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</si>
  <si>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</si>
  <si>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</si>
  <si>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</si>
  <si>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</si>
  <si>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</si>
  <si>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</si>
  <si>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</si>
  <si>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</si>
  <si>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</si>
  <si>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</si>
  <si>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</si>
  <si>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</si>
  <si>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</si>
  <si>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</si>
  <si>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</si>
  <si>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</si>
  <si>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</si>
  <si>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</si>
  <si>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</si>
  <si>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</si>
  <si>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</si>
  <si>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</si>
  <si>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</si>
  <si>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</si>
  <si>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</si>
  <si>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</si>
  <si>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</si>
  <si>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</si>
  <si>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</si>
  <si>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</si>
  <si>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</si>
  <si>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</si>
  <si>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</si>
  <si>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</si>
  <si>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</si>
  <si>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</si>
  <si>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</si>
  <si>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</si>
  <si>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</si>
  <si>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</si>
  <si>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</si>
  <si>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</si>
  <si>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</si>
  <si>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</si>
  <si>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</si>
  <si>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</si>
  <si>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</si>
  <si>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</si>
  <si>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</si>
  <si>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</si>
  <si>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</si>
  <si>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</si>
  <si>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</si>
  <si>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</si>
  <si>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</si>
  <si>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</si>
  <si>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</si>
  <si>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</si>
  <si>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</si>
  <si>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</si>
  <si>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</si>
  <si>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</si>
  <si>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</si>
  <si>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</si>
  <si>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</si>
  <si>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</si>
  <si>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</si>
  <si>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</si>
  <si>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</si>
  <si>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</si>
  <si>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</si>
  <si>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</si>
  <si>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</si>
  <si>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</si>
  <si>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</si>
  <si>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</si>
  <si>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</si>
  <si>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</si>
  <si>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</si>
  <si>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</si>
  <si>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</si>
  <si>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</si>
  <si>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</si>
  <si>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</si>
  <si>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</si>
  <si>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</si>
  <si>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</si>
  <si>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</si>
  <si>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</si>
  <si>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</si>
  <si>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</si>
  <si>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</si>
  <si>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</si>
  <si>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</si>
  <si>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</si>
  <si>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</si>
  <si>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</si>
  <si>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</si>
  <si>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</si>
  <si>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</si>
  <si>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</si>
  <si>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</si>
  <si>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</si>
  <si>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</si>
  <si>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</si>
  <si>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</si>
  <si>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</si>
  <si>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</si>
  <si>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</si>
  <si>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</si>
  <si>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</si>
  <si>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</si>
  <si>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</si>
  <si>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</si>
  <si>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</si>
  <si>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</si>
  <si>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</si>
  <si>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</si>
  <si>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</si>
  <si>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</si>
  <si>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</si>
  <si>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</si>
  <si>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</si>
  <si>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</si>
  <si>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</si>
  <si>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</si>
  <si>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</si>
  <si>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</si>
  <si>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</si>
  <si>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</si>
  <si>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</si>
  <si>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</si>
  <si>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</si>
  <si>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</si>
  <si>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</si>
  <si>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</si>
  <si>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</si>
  <si>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</si>
  <si>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</si>
  <si>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</si>
  <si>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</si>
  <si>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</si>
  <si>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</si>
  <si>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</si>
  <si>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</si>
  <si>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</si>
  <si>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</si>
  <si>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</si>
  <si>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</si>
  <si>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</si>
  <si>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</si>
  <si>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</si>
  <si>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</si>
  <si>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</si>
  <si>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</si>
  <si>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</si>
  <si>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</si>
  <si>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</si>
  <si>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</si>
  <si>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</si>
  <si>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</si>
  <si>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</si>
  <si>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</si>
  <si>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</si>
  <si>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</si>
  <si>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</si>
  <si>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</si>
  <si>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</si>
  <si>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</si>
  <si>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</si>
  <si>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</si>
  <si>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</si>
  <si>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</si>
  <si>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</si>
  <si>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</si>
  <si>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</si>
  <si>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</si>
  <si>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</si>
  <si>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</si>
  <si>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</si>
  <si>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</si>
  <si>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</si>
  <si>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</si>
  <si>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</si>
  <si>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</si>
  <si>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</si>
  <si>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</si>
  <si>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</si>
  <si>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</si>
  <si>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</si>
  <si>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</si>
  <si>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</si>
  <si>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</si>
  <si>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</si>
  <si>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</si>
  <si>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</si>
  <si>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</si>
  <si>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</si>
  <si>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</si>
  <si>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</si>
  <si>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</si>
  <si>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</si>
  <si>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</si>
  <si>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</si>
  <si>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</si>
  <si>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</si>
  <si>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</si>
  <si>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</si>
  <si>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</si>
  <si>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</si>
  <si>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</si>
  <si>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</si>
  <si>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</si>
  <si>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</si>
  <si>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</si>
  <si>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</si>
  <si>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</si>
  <si>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</si>
  <si>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</si>
  <si>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</si>
  <si>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</si>
  <si>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</si>
  <si>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</si>
  <si>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</si>
  <si>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</si>
  <si>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</si>
  <si>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</si>
  <si>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</si>
  <si>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</si>
  <si>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</si>
  <si>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</si>
  <si>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</si>
  <si>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</si>
  <si>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</si>
  <si>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</si>
  <si>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</si>
  <si>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</si>
  <si>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</si>
  <si>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</si>
  <si>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</si>
  <si>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</si>
  <si>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</si>
  <si>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</si>
  <si>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</si>
  <si>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</si>
  <si>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</si>
  <si>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</si>
  <si>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</si>
  <si>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</si>
  <si>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</si>
  <si>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</si>
  <si>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</si>
  <si>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</si>
  <si>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</si>
  <si>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</si>
  <si>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</si>
  <si>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</si>
  <si>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</si>
  <si>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</si>
  <si>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</si>
  <si>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</si>
  <si>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</si>
  <si>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</si>
  <si>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</si>
  <si>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</si>
  <si>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</si>
  <si>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</si>
  <si>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</si>
  <si>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</si>
  <si>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</si>
  <si>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</si>
  <si>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</si>
  <si>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</si>
  <si>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</si>
  <si>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</si>
  <si>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</si>
  <si>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</si>
  <si>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</si>
  <si>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</si>
  <si>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</si>
  <si>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</si>
  <si>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</si>
  <si>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</si>
  <si>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</si>
  <si>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</si>
  <si>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</si>
  <si>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</si>
  <si>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</si>
  <si>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</si>
  <si>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</si>
  <si>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</si>
  <si>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</si>
  <si>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</si>
  <si>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</si>
  <si>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</si>
  <si>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</si>
  <si>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</si>
  <si>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</si>
  <si>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</si>
  <si>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</si>
  <si>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</si>
  <si>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</si>
  <si>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</si>
  <si>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</si>
  <si>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</si>
  <si>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</si>
  <si>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</si>
  <si>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</si>
  <si>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</si>
  <si>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</si>
  <si>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</si>
  <si>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</si>
  <si>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</si>
  <si>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</si>
  <si>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</si>
  <si>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</si>
  <si>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</si>
  <si>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</si>
  <si>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</si>
  <si>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</si>
  <si>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</si>
  <si>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</si>
  <si>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</si>
  <si>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</si>
  <si>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</si>
  <si>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</si>
  <si>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</si>
  <si>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</si>
  <si>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</si>
  <si>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</si>
  <si>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</si>
  <si>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</si>
  <si>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</si>
  <si>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</si>
  <si>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</si>
  <si>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</si>
  <si>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</si>
  <si>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</si>
  <si>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</si>
  <si>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</si>
  <si>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</si>
  <si>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</si>
  <si>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</si>
  <si>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</si>
  <si>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</si>
  <si>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</si>
  <si>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</si>
  <si>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</si>
  <si>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</si>
  <si>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</si>
  <si>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</si>
  <si>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</si>
  <si>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</si>
  <si>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</si>
  <si>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</si>
  <si>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</si>
  <si>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</si>
  <si>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</si>
  <si>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</si>
  <si>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</si>
  <si>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</si>
  <si>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</si>
  <si>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</si>
  <si>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</si>
  <si>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</si>
  <si>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</si>
  <si>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</si>
  <si>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</si>
  <si>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</si>
  <si>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</si>
  <si>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</si>
  <si>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</si>
  <si>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</si>
  <si>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</si>
  <si>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</si>
  <si>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</si>
  <si>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</si>
  <si>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</si>
  <si>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</si>
  <si>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</si>
  <si>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</si>
  <si>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</si>
  <si>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</si>
  <si>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</si>
  <si>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</si>
  <si>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</si>
  <si>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</si>
  <si>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</si>
  <si>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</si>
  <si>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</si>
  <si>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</si>
  <si>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</si>
  <si>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</si>
  <si>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</si>
  <si>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</si>
  <si>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</si>
  <si>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</si>
  <si>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</si>
  <si>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</si>
  <si>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</si>
  <si>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</si>
  <si>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</si>
  <si>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</si>
  <si>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</si>
  <si>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</si>
  <si>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</si>
  <si>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</si>
  <si>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</si>
  <si>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</si>
  <si>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</si>
  <si>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</si>
  <si>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</si>
  <si>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</si>
  <si>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</si>
  <si>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</si>
  <si>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</si>
  <si>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</si>
  <si>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</si>
  <si>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</si>
  <si>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</si>
  <si>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</si>
  <si>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</si>
  <si>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</si>
  <si>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</si>
  <si>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</si>
  <si>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</si>
  <si>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</si>
  <si>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</si>
  <si>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</si>
  <si>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</si>
  <si>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</si>
  <si>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</si>
  <si>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</si>
  <si>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</si>
  <si>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</si>
  <si>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</si>
  <si>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</si>
  <si>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</si>
  <si>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</si>
  <si>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</si>
  <si>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</si>
  <si>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</si>
  <si>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</si>
  <si>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</si>
  <si>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</si>
  <si>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</si>
  <si>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</si>
  <si>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</si>
  <si>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</si>
  <si>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</si>
  <si>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</si>
  <si>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</si>
  <si>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</si>
  <si>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</si>
  <si>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</si>
  <si>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</si>
  <si>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</si>
  <si>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</si>
  <si>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</si>
  <si>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</si>
  <si>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</si>
  <si>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</si>
  <si>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</si>
  <si>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</si>
  <si>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</si>
  <si>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</si>
  <si>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</si>
  <si>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</si>
  <si>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</si>
  <si>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</si>
  <si>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</si>
  <si>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</si>
  <si>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</si>
  <si>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</si>
  <si>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</si>
  <si>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</si>
  <si>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</si>
  <si>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</si>
  <si>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</si>
  <si>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</si>
  <si>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</si>
  <si>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</si>
  <si>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</si>
  <si>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</si>
  <si>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</si>
  <si>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</si>
  <si>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</si>
  <si>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</si>
  <si>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</si>
  <si>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</si>
  <si>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</si>
  <si>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</si>
  <si>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</si>
  <si>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</si>
  <si>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</si>
  <si>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</si>
  <si>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</si>
  <si>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</si>
  <si>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</si>
  <si>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</si>
  <si>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</si>
  <si>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</si>
  <si>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</si>
  <si>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</si>
  <si>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</si>
  <si>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</si>
  <si>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</si>
  <si>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</si>
  <si>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</si>
  <si>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</si>
  <si>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</si>
  <si>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</si>
  <si>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</si>
  <si>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</si>
  <si>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</si>
  <si>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</si>
  <si>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</si>
  <si>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</si>
  <si>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</si>
  <si>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</si>
  <si>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</si>
  <si>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</si>
  <si>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</si>
  <si>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</si>
  <si>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</si>
  <si>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</si>
  <si>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</si>
  <si>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</si>
  <si>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</si>
  <si>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</si>
  <si>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</si>
  <si>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</si>
  <si>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</si>
  <si>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</si>
  <si>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</si>
  <si>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</si>
  <si>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</si>
  <si>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</si>
  <si>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</si>
  <si>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</si>
  <si>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</si>
  <si>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</si>
  <si>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</si>
  <si>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</si>
  <si>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</si>
  <si>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</si>
  <si>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</si>
  <si>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</si>
  <si>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</si>
  <si>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</si>
  <si>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</si>
  <si>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</si>
  <si>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</si>
  <si>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</si>
  <si>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</si>
  <si>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</si>
  <si>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</si>
  <si>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</si>
  <si>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</si>
  <si>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</si>
  <si>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</si>
  <si>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</si>
  <si>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</si>
  <si>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</si>
  <si>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</si>
  <si>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</si>
  <si>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</si>
  <si>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</si>
  <si>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</si>
  <si>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</si>
  <si>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</si>
  <si>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</si>
  <si>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</si>
  <si>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</si>
  <si>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</si>
  <si>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</si>
  <si>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</si>
  <si>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</si>
  <si>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</si>
  <si>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</si>
  <si>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</si>
  <si>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</si>
  <si>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</si>
  <si>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</si>
  <si>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</si>
  <si>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</si>
  <si>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</si>
  <si>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</si>
  <si>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</si>
  <si>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</si>
  <si>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</si>
  <si>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</si>
  <si>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</si>
  <si>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</si>
  <si>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</si>
  <si>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</si>
  <si>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</si>
  <si>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</si>
  <si>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</si>
  <si>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</si>
  <si>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</si>
  <si>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</si>
  <si>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</si>
  <si>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</si>
  <si>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</si>
  <si>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</si>
  <si>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</si>
  <si>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</si>
  <si>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</si>
  <si>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</si>
  <si>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</si>
  <si>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</si>
  <si>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</si>
  <si>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</si>
  <si>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</si>
  <si>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</si>
  <si>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</si>
  <si>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</si>
  <si>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</si>
  <si>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</si>
  <si>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</si>
  <si>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</si>
  <si>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</si>
  <si>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</si>
  <si>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</si>
  <si>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</si>
  <si>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</si>
  <si>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</si>
  <si>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</si>
  <si>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</si>
  <si>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</si>
  <si>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</si>
  <si>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</si>
  <si>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</si>
  <si>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</si>
  <si>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</si>
  <si>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</si>
  <si>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</si>
  <si>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</si>
  <si>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</si>
  <si>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</si>
  <si>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</si>
  <si>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</si>
  <si>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</si>
  <si>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</si>
  <si>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</si>
  <si>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</si>
  <si>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</si>
  <si>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</si>
  <si>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</si>
  <si>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</si>
  <si>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</si>
  <si>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</si>
  <si>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</si>
  <si>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</si>
  <si>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</si>
  <si>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</si>
  <si>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</si>
  <si>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</si>
  <si>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</si>
  <si>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</si>
  <si>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</si>
  <si>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</si>
  <si>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</si>
  <si>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</si>
  <si>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</si>
  <si>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</si>
  <si>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</si>
  <si>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</si>
  <si>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</si>
  <si>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</si>
  <si>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</si>
  <si>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</si>
  <si>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</si>
  <si>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</si>
  <si>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</si>
  <si>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</si>
  <si>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</si>
  <si>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</si>
  <si>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</si>
  <si>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</si>
  <si>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</si>
  <si>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</si>
  <si>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</si>
  <si>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</si>
  <si>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</si>
  <si>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</si>
  <si>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</si>
  <si>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</si>
  <si>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</si>
  <si>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</si>
  <si>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</si>
  <si>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</si>
  <si>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</si>
  <si>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</si>
  <si>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</si>
  <si>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</si>
  <si>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</si>
  <si>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</si>
  <si>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</si>
  <si>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</si>
  <si>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</si>
  <si>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</si>
  <si>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</si>
  <si>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</si>
  <si>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</si>
  <si>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</si>
  <si>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</si>
  <si>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</si>
  <si>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</si>
  <si>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</si>
  <si>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</si>
  <si>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</si>
  <si>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</si>
  <si>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</si>
  <si>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</si>
  <si>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</si>
  <si>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</si>
  <si>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</si>
  <si>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</si>
  <si>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</si>
  <si>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</si>
  <si>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</si>
  <si>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</si>
  <si>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</si>
  <si>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</si>
  <si>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</si>
  <si>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</si>
  <si>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</si>
  <si>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</si>
  <si>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</si>
  <si>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</si>
  <si>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</si>
  <si>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</si>
  <si>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</si>
  <si>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</si>
  <si>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</si>
  <si>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</si>
  <si>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</si>
  <si>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</si>
  <si>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</si>
  <si>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</si>
  <si>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</si>
  <si>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</si>
  <si>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</si>
  <si>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</si>
  <si>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</si>
  <si>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</si>
  <si>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</si>
  <si>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</si>
  <si>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</si>
  <si>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</si>
  <si>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</si>
  <si>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</si>
  <si>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</si>
  <si>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</si>
  <si>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</si>
  <si>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</si>
  <si>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</si>
  <si>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</si>
  <si>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</si>
  <si>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</si>
  <si>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</si>
  <si>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</si>
  <si>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</si>
  <si>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</si>
  <si>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</si>
  <si>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</si>
  <si>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</si>
  <si>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</si>
  <si>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</si>
  <si>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</si>
  <si>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</si>
  <si>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</si>
  <si>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</si>
  <si>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</si>
  <si>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</si>
  <si>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</si>
  <si>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</si>
  <si>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</si>
  <si>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</si>
  <si>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</si>
  <si>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</si>
  <si>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</si>
  <si>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</si>
  <si>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</si>
  <si>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</si>
  <si>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</si>
  <si>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</si>
  <si>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</si>
  <si>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</si>
  <si>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</si>
  <si>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</si>
  <si>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</si>
  <si>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</si>
  <si>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</si>
  <si>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</si>
  <si>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</si>
  <si>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</si>
  <si>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</si>
  <si>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</si>
  <si>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</si>
  <si>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</si>
  <si>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</si>
  <si>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</si>
  <si>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</si>
  <si>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</si>
  <si>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</si>
  <si>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</si>
  <si>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</si>
  <si>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</si>
  <si>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</si>
  <si>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</si>
  <si>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</si>
  <si>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</si>
  <si>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</si>
  <si>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</si>
  <si>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</si>
  <si>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</si>
  <si>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</si>
  <si>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</si>
  <si>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</si>
  <si>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</si>
  <si>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</si>
  <si>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</si>
  <si>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</si>
  <si>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</si>
  <si>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</si>
  <si>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</si>
  <si>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</si>
  <si>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</si>
  <si>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</si>
  <si>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</si>
  <si>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</si>
  <si>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</si>
  <si>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</si>
  <si>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</si>
  <si>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</si>
  <si>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</si>
  <si>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</si>
  <si>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</si>
  <si>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</si>
  <si>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</si>
  <si>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</si>
  <si>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</si>
  <si>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</si>
  <si>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</si>
  <si>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</si>
  <si>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</si>
  <si>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</si>
  <si>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</si>
  <si>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</si>
  <si>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</si>
  <si>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</si>
  <si>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</si>
  <si>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</si>
  <si>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</si>
  <si>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</si>
  <si>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</si>
  <si>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</si>
  <si>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</si>
  <si>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</si>
  <si>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</si>
  <si>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</si>
  <si>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</si>
  <si>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</si>
  <si>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</si>
  <si>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</si>
  <si>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</si>
  <si>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</si>
  <si>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</si>
  <si>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</si>
  <si>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</si>
  <si>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</si>
  <si>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</si>
  <si>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</si>
  <si>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</si>
  <si>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</si>
  <si>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</si>
  <si>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</si>
  <si>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</si>
  <si>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</si>
  <si>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</si>
  <si>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</si>
  <si>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</si>
  <si>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</si>
  <si>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</si>
  <si>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</si>
  <si>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</si>
  <si>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</si>
  <si>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</si>
  <si>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</si>
  <si>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</si>
  <si>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</si>
  <si>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</si>
  <si>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</si>
  <si>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</si>
  <si>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</si>
  <si>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</si>
  <si>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</si>
  <si>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</si>
  <si>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</si>
  <si>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</si>
  <si>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</si>
  <si>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</si>
  <si>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</si>
  <si>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</si>
  <si>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</si>
  <si>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</si>
  <si>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</si>
  <si>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</si>
  <si>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</si>
  <si>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</si>
  <si>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</si>
  <si>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</si>
  <si>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</si>
  <si>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</si>
  <si>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</si>
  <si>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</si>
  <si>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</si>
  <si>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</si>
  <si>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</si>
  <si>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</si>
  <si>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</si>
  <si>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</si>
  <si>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</si>
  <si>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</si>
  <si>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</si>
  <si>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</si>
  <si>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</si>
  <si>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</si>
  <si>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</si>
  <si>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</si>
  <si>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</si>
  <si>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</si>
  <si>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</si>
  <si>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</si>
  <si>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</si>
  <si>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</si>
  <si>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</si>
  <si>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</si>
  <si>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</si>
  <si>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</si>
  <si>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</si>
  <si>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</si>
  <si>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</si>
  <si>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</si>
  <si>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</si>
  <si>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</si>
  <si>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</si>
  <si>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</si>
  <si>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</si>
  <si>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</si>
  <si>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</si>
  <si>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</si>
  <si>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</si>
  <si>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</si>
  <si>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</si>
  <si>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</si>
  <si>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</si>
  <si>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</si>
  <si>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</si>
  <si>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</si>
  <si>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</si>
  <si>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</si>
  <si>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</si>
  <si>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</si>
  <si>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</si>
  <si>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</si>
  <si>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</si>
  <si>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</si>
  <si>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</si>
  <si>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</si>
  <si>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</si>
  <si>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</si>
  <si>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</si>
  <si>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</si>
  <si>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</si>
  <si>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</si>
  <si>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</si>
  <si>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</si>
  <si>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</si>
  <si>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</si>
  <si>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</si>
  <si>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</si>
  <si>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</si>
  <si>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</si>
  <si>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</si>
  <si>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</si>
  <si>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</si>
  <si>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</si>
  <si>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</si>
  <si>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</si>
  <si>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</si>
  <si>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</si>
  <si>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</si>
  <si>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</si>
  <si>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</si>
  <si>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</si>
  <si>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</si>
  <si>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</si>
  <si>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</si>
  <si>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</si>
  <si>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</si>
  <si>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</si>
  <si>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</si>
  <si>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</si>
  <si>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</si>
  <si>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</si>
  <si>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</si>
  <si>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</si>
  <si>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</si>
  <si>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</si>
  <si>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</si>
  <si>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</si>
  <si>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</si>
  <si>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</si>
  <si>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</si>
  <si>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</si>
  <si>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</si>
  <si>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</si>
  <si>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</si>
  <si>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</si>
  <si>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</si>
  <si>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</si>
  <si>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</si>
  <si>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</si>
  <si>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</si>
  <si>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</si>
  <si>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</si>
  <si>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</si>
  <si>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</si>
  <si>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</si>
  <si>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</si>
  <si>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</si>
  <si>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</si>
  <si>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</si>
  <si>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</si>
  <si>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</si>
  <si>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</si>
  <si>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</si>
  <si>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</si>
  <si>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</si>
  <si>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</si>
  <si>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</si>
  <si>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</si>
  <si>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</si>
  <si>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</si>
  <si>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</si>
  <si>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</si>
  <si>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</si>
  <si>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</si>
  <si>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</si>
  <si>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</si>
  <si>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</si>
  <si>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</si>
  <si>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</si>
  <si>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</si>
  <si>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</si>
  <si>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</si>
  <si>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</si>
  <si>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</si>
  <si>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</si>
  <si>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</si>
  <si>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</si>
  <si>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</si>
  <si>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</si>
  <si>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</si>
  <si>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</si>
  <si>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</si>
  <si>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</si>
  <si>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</si>
  <si>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</si>
  <si>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</si>
  <si>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</si>
  <si>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</si>
  <si>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</si>
  <si>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</si>
  <si>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</si>
  <si>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</si>
  <si>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</si>
  <si>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</si>
  <si>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</si>
  <si>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</si>
  <si>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</si>
  <si>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</si>
  <si>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</si>
  <si>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</si>
  <si>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</si>
  <si>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</si>
  <si>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</si>
  <si>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</si>
  <si>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</si>
  <si>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</si>
  <si>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</si>
  <si>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</si>
  <si>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</si>
  <si>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</si>
  <si>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</si>
  <si>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</si>
  <si>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</si>
  <si>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</si>
  <si>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</si>
  <si>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</si>
  <si>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</si>
  <si>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</si>
  <si>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</si>
  <si>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</si>
  <si>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</si>
  <si>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</si>
  <si>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</si>
  <si>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</si>
  <si>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</si>
  <si>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</si>
  <si>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</si>
  <si>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</si>
  <si>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</si>
  <si>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</si>
  <si>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</si>
  <si>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</si>
  <si>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</si>
  <si>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</si>
  <si>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</si>
  <si>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</si>
  <si>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</si>
  <si>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</si>
  <si>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</si>
  <si>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</si>
  <si>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</si>
  <si>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</si>
  <si>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</si>
  <si>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</si>
  <si>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</si>
  <si>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</si>
  <si>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</si>
  <si>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</si>
  <si>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</si>
  <si>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</si>
  <si>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</si>
  <si>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</si>
  <si>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</si>
  <si>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</si>
  <si>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</si>
  <si>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</si>
  <si>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</si>
  <si>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</si>
  <si>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</si>
  <si>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</si>
  <si>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</si>
  <si>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</si>
  <si>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</si>
  <si>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</si>
  <si>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</si>
  <si>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</si>
  <si>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</si>
  <si>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</si>
  <si>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</si>
  <si>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</si>
  <si>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</si>
  <si>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</si>
  <si>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</si>
  <si>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</si>
  <si>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</si>
  <si>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</si>
  <si>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</si>
  <si>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</si>
  <si>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</si>
  <si>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</si>
  <si>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</si>
  <si>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</si>
  <si>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</si>
  <si>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</si>
  <si>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</si>
  <si>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</si>
  <si>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</si>
  <si>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</si>
  <si>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</si>
  <si>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</si>
  <si>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</si>
  <si>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</si>
  <si>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</si>
  <si>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</si>
  <si>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</si>
  <si>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</si>
  <si>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</si>
  <si>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</si>
  <si>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</si>
  <si>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</si>
  <si>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</si>
  <si>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</si>
  <si>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</si>
  <si>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</si>
  <si>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</si>
  <si>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</si>
  <si>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</si>
  <si>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</si>
  <si>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</si>
  <si>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</si>
  <si>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</si>
  <si>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</si>
  <si>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</si>
  <si>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</si>
  <si>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</si>
  <si>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</si>
  <si>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</si>
  <si>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</si>
  <si>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</si>
  <si>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</si>
  <si>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</si>
  <si>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</si>
  <si>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</si>
  <si>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</si>
  <si>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</si>
  <si>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</si>
  <si>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</si>
  <si>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</si>
  <si>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</si>
  <si>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</si>
  <si>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</si>
  <si>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</si>
  <si>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</si>
  <si>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</si>
  <si>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</si>
  <si>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</si>
  <si>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</si>
  <si>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</si>
  <si>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</si>
  <si>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</si>
  <si>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</si>
  <si>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</si>
  <si>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</si>
  <si>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</si>
  <si>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</si>
  <si>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</si>
  <si>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</si>
  <si>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</si>
  <si>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</si>
  <si>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</si>
  <si>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</si>
  <si>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</si>
  <si>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</si>
  <si>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</si>
  <si>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</si>
  <si>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</si>
  <si>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</si>
  <si>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</si>
  <si>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</si>
  <si>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</si>
  <si>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</si>
  <si>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</si>
  <si>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</si>
  <si>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</si>
  <si>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</si>
  <si>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</si>
  <si>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</si>
  <si>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</si>
  <si>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</si>
  <si>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</si>
  <si>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</si>
  <si>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</si>
  <si>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</si>
  <si>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</si>
  <si>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</si>
  <si>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</si>
  <si>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</si>
  <si>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</si>
  <si>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</si>
  <si>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</si>
  <si>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</si>
  <si>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</si>
  <si>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</si>
  <si>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</si>
  <si>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</si>
  <si>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</si>
  <si>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</si>
  <si>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</si>
  <si>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</si>
  <si>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</si>
  <si>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</si>
  <si>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</si>
  <si>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</si>
  <si>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</si>
  <si>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</si>
  <si>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</si>
  <si>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</si>
  <si>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</si>
  <si>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</si>
  <si>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</si>
  <si>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</si>
  <si>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</si>
  <si>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</si>
  <si>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</si>
  <si>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</si>
  <si>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</si>
  <si>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</si>
  <si>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</si>
  <si>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</si>
  <si>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</si>
  <si>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</si>
  <si>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</si>
  <si>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</si>
  <si>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</si>
  <si>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</si>
  <si>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</si>
  <si>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</si>
  <si>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</si>
  <si>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</si>
  <si>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</si>
  <si>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</si>
  <si>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</si>
  <si>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</si>
  <si>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</si>
  <si>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</si>
  <si>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</si>
  <si>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</si>
  <si>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</si>
  <si>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</si>
  <si>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</si>
  <si>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</si>
  <si>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</si>
  <si>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</si>
  <si>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</si>
  <si>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</si>
  <si>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</si>
  <si>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</si>
  <si>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</si>
  <si>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</si>
  <si>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</si>
  <si>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</si>
  <si>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</si>
  <si>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</si>
  <si>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</si>
  <si>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</si>
  <si>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</si>
  <si>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</si>
  <si>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</si>
  <si>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</si>
  <si>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</si>
  <si>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</si>
  <si>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</si>
  <si>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</si>
  <si>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</si>
  <si>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</si>
  <si>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</si>
  <si>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</si>
  <si>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</si>
  <si>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</si>
  <si>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</si>
  <si>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</si>
  <si>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</si>
  <si>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</si>
  <si>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</si>
  <si>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</si>
  <si>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</si>
  <si>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</si>
  <si>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</si>
  <si>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</si>
  <si>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</si>
  <si>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</si>
  <si>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</si>
  <si>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</si>
  <si>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</si>
  <si>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</si>
  <si>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</si>
  <si>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</si>
  <si>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</si>
  <si>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</si>
  <si>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</si>
  <si>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</si>
  <si>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</si>
  <si>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</si>
  <si>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</si>
  <si>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</si>
  <si>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</si>
  <si>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</si>
  <si>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</si>
  <si>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</si>
  <si>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</si>
  <si>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</si>
  <si>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</si>
  <si>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</si>
  <si>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</si>
  <si>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</si>
  <si>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</si>
  <si>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</si>
  <si>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</si>
  <si>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</si>
  <si>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</si>
  <si>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</si>
  <si>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</si>
  <si>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</si>
  <si>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</si>
  <si>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</si>
  <si>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</si>
  <si>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</si>
  <si>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</si>
  <si>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</si>
  <si>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</si>
  <si>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</si>
  <si>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</si>
  <si>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</si>
  <si>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</si>
  <si>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</si>
  <si>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</si>
  <si>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</si>
  <si>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</si>
  <si>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</si>
  <si>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</si>
  <si>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</si>
  <si>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</si>
  <si>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</si>
  <si>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</si>
  <si>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</si>
  <si>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</si>
  <si>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</si>
  <si>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</si>
  <si>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</si>
  <si>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</si>
  <si>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</si>
  <si>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</si>
  <si>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</si>
  <si>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</si>
  <si>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</si>
  <si>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</si>
  <si>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</si>
  <si>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</si>
  <si>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</si>
  <si>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</si>
  <si>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</si>
  <si>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</si>
  <si>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</si>
  <si>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</si>
  <si>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</si>
  <si>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</si>
  <si>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</si>
  <si>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</si>
  <si>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</si>
  <si>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</si>
  <si>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</si>
  <si>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</si>
  <si>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</si>
  <si>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</si>
  <si>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</si>
  <si>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</si>
  <si>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</si>
  <si>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</si>
  <si>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</si>
  <si>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</si>
  <si>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</si>
  <si>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</si>
  <si>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</si>
  <si>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</si>
  <si>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</si>
  <si>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</si>
  <si>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</si>
  <si>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</si>
  <si>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</si>
  <si>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</si>
  <si>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</si>
  <si>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</si>
  <si>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</si>
  <si>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</si>
  <si>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</si>
  <si>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</si>
  <si>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</si>
  <si>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</si>
  <si>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</si>
  <si>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</si>
  <si>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</si>
  <si>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</si>
  <si>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</si>
  <si>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</si>
  <si>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</si>
  <si>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</si>
  <si>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</si>
  <si>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</si>
  <si>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</si>
  <si>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</si>
  <si>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</si>
  <si>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</si>
  <si>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</si>
  <si>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</si>
  <si>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</si>
  <si>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</si>
  <si>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</si>
  <si>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</si>
  <si>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</si>
  <si>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</si>
  <si>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</si>
  <si>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</si>
  <si>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</si>
  <si>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</si>
  <si>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</si>
  <si>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</si>
  <si>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</si>
  <si>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</si>
  <si>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</si>
  <si>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</si>
  <si>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</si>
  <si>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</si>
  <si>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</si>
  <si>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</si>
  <si>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</si>
  <si>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</si>
  <si>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</si>
  <si>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</si>
  <si>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</si>
  <si>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</si>
  <si>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</si>
  <si>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</si>
  <si>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</si>
  <si>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</si>
  <si>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</si>
  <si>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</si>
  <si>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</si>
  <si>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</si>
  <si>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</si>
  <si>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</si>
  <si>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</si>
  <si>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</si>
  <si>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</si>
  <si>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</si>
  <si>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</si>
  <si>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</si>
  <si>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</si>
  <si>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</si>
  <si>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</si>
  <si>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</si>
  <si>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</si>
  <si>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</si>
  <si>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</si>
  <si>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</si>
  <si>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</si>
  <si>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</si>
  <si>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</si>
  <si>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</si>
  <si>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</si>
  <si>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</si>
  <si>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</si>
  <si>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</si>
  <si>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</si>
  <si>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</si>
  <si>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</si>
  <si>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</si>
  <si>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</si>
  <si>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</si>
  <si>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</si>
  <si>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</si>
  <si>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</si>
  <si>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</si>
  <si>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</si>
  <si>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</si>
  <si>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</si>
  <si>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</si>
  <si>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</si>
  <si>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</si>
  <si>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</si>
  <si>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</si>
  <si>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</si>
  <si>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</si>
  <si>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</si>
  <si>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</si>
  <si>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</si>
  <si>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</si>
  <si>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</si>
  <si>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</si>
  <si>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</si>
  <si>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</si>
  <si>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</si>
  <si>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</si>
  <si>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</si>
  <si>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</si>
  <si>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</si>
  <si>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</si>
  <si>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</si>
  <si>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</si>
  <si>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</si>
  <si>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</si>
  <si>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</si>
  <si>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</si>
  <si>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</si>
  <si>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</si>
  <si>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</si>
  <si>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</si>
  <si>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</si>
  <si>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</si>
  <si>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</si>
  <si>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</si>
  <si>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</si>
  <si>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</si>
  <si>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</si>
  <si>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</si>
  <si>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</si>
  <si>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</si>
  <si>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</si>
  <si>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</si>
  <si>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</si>
  <si>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</si>
  <si>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</si>
  <si>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</si>
  <si>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</si>
  <si>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</si>
  <si>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</si>
  <si>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</si>
  <si>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</si>
  <si>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</si>
  <si>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</si>
  <si>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</si>
  <si>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</si>
  <si>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</si>
  <si>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</si>
  <si>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</si>
  <si>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</si>
  <si>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</si>
  <si>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</si>
  <si>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</si>
  <si>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</si>
  <si>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</si>
  <si>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</si>
  <si>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</si>
  <si>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</si>
  <si>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</si>
  <si>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</si>
  <si>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</si>
  <si>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</si>
  <si>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</si>
  <si>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</si>
  <si>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</si>
  <si>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</si>
  <si>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</si>
  <si>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</si>
  <si>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</si>
  <si>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</si>
  <si>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</si>
  <si>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</si>
  <si>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</si>
  <si>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</si>
  <si>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</si>
  <si>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</si>
  <si>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</si>
  <si>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</si>
  <si>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</si>
  <si>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</si>
  <si>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</si>
  <si>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</si>
  <si>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</si>
  <si>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</si>
  <si>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</si>
  <si>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</si>
  <si>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</si>
  <si>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</si>
  <si>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</si>
  <si>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</si>
  <si>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</si>
  <si>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</si>
  <si>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</si>
  <si>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</si>
  <si>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</si>
  <si>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</si>
  <si>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</si>
  <si>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</si>
  <si>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</si>
  <si>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</si>
  <si>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</si>
  <si>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</si>
  <si>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</si>
  <si>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</si>
  <si>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</si>
  <si>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</si>
  <si>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</si>
  <si>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</si>
  <si>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</si>
  <si>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</si>
  <si>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</si>
  <si>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</si>
  <si>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</si>
  <si>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</si>
  <si>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</si>
  <si>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</si>
  <si>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</si>
  <si>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</si>
  <si>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</si>
  <si>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</si>
  <si>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</si>
  <si>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</si>
  <si>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</si>
  <si>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</si>
  <si>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</si>
  <si>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</si>
  <si>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</si>
  <si>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</si>
  <si>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</si>
  <si>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</si>
  <si>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</si>
  <si>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</si>
  <si>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</si>
  <si>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</si>
  <si>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</si>
  <si>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</si>
  <si>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</si>
  <si>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</si>
  <si>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</si>
  <si>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</si>
  <si>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</si>
  <si>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</si>
  <si>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</si>
  <si>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</si>
  <si>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</si>
  <si>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</si>
  <si>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</si>
  <si>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</si>
  <si>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</si>
  <si>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</si>
  <si>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</si>
  <si>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</si>
  <si>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</si>
  <si>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</si>
  <si>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</si>
  <si>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</si>
  <si>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</si>
  <si>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</si>
  <si>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</si>
  <si>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</si>
  <si>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</si>
  <si>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</si>
  <si>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</si>
  <si>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</si>
  <si>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</si>
  <si>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</si>
  <si>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</si>
  <si>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</si>
  <si>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</si>
  <si>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</si>
  <si>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</si>
  <si>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</si>
  <si>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</si>
  <si>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</si>
  <si>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</si>
  <si>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</si>
  <si>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</si>
  <si>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</si>
  <si>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</si>
  <si>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</si>
  <si>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</si>
  <si>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</si>
  <si>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</si>
  <si>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</si>
  <si>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</si>
  <si>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</si>
  <si>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</si>
  <si>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</si>
  <si>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</si>
  <si>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</si>
  <si>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</si>
  <si>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</si>
  <si>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</si>
  <si>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</si>
  <si>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</si>
  <si>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</si>
  <si>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</si>
  <si>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</si>
  <si>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</si>
  <si>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</si>
  <si>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</si>
  <si>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</si>
  <si>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</si>
  <si>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</si>
  <si>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</si>
  <si>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</si>
  <si>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</si>
  <si>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</si>
  <si>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</si>
  <si>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</si>
  <si>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</si>
  <si>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</si>
  <si>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</si>
  <si>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</si>
  <si>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</si>
  <si>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</si>
  <si>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</si>
  <si>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</si>
  <si>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</si>
  <si>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</si>
  <si>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</si>
  <si>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</si>
  <si>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</si>
  <si>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</si>
  <si>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</si>
  <si>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</si>
  <si>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</si>
  <si>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</si>
  <si>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</si>
  <si>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</si>
  <si>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</si>
  <si>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</si>
  <si>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</si>
  <si>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</si>
  <si>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</si>
  <si>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</si>
  <si>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</si>
  <si>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</si>
  <si>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</si>
  <si>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</si>
  <si>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</si>
  <si>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</si>
  <si>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</si>
  <si>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</si>
  <si>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</si>
  <si>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</si>
  <si>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</si>
  <si>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</si>
  <si>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</si>
  <si>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</si>
  <si>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</si>
  <si>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</si>
  <si>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</si>
  <si>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</si>
  <si>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</si>
  <si>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</si>
  <si>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</si>
  <si>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</si>
  <si>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</si>
  <si>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</si>
  <si>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</si>
  <si>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</si>
  <si>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</si>
  <si>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</si>
  <si>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</si>
  <si>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</si>
  <si>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</si>
  <si>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</si>
  <si>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</si>
  <si>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</si>
  <si>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</si>
  <si>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</si>
  <si>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</si>
  <si>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</si>
  <si>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</si>
  <si>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</si>
  <si>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</si>
  <si>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</si>
  <si>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</si>
  <si>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</si>
  <si>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</si>
  <si>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</si>
  <si>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</si>
  <si>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</si>
  <si>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</si>
  <si>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</si>
  <si>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</si>
  <si>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</si>
  <si>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</si>
  <si>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</si>
  <si>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</si>
  <si>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</si>
  <si>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</si>
  <si>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</si>
  <si>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</si>
  <si>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</si>
  <si>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</si>
  <si>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</si>
  <si>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</si>
  <si>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</si>
  <si>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</si>
  <si>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</si>
  <si>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</si>
  <si>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</si>
  <si>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</si>
  <si>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</si>
  <si>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</si>
  <si>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</si>
  <si>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</si>
  <si>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</si>
  <si>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</si>
  <si>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</si>
  <si>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</si>
  <si>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</si>
  <si>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</si>
  <si>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</si>
  <si>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</si>
  <si>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</si>
  <si>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</si>
  <si>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</si>
  <si>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</si>
  <si>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</si>
  <si>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</si>
  <si>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</si>
  <si>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</si>
  <si>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</si>
  <si>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</si>
  <si>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</si>
  <si>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</si>
  <si>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</si>
  <si>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</si>
  <si>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</si>
  <si>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</si>
  <si>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</si>
  <si>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</si>
  <si>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</si>
  <si>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</si>
  <si>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</si>
  <si>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</si>
  <si>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</si>
  <si>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</si>
  <si>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</si>
  <si>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</si>
  <si>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</si>
  <si>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</si>
  <si>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</si>
  <si>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</si>
  <si>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</si>
  <si>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</si>
  <si>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</si>
  <si>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</si>
  <si>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</si>
  <si>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</si>
  <si>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</si>
  <si>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</si>
  <si>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</si>
  <si>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</si>
  <si>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</si>
  <si>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</si>
  <si>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</si>
  <si>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</si>
  <si>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</si>
  <si>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</si>
  <si>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</si>
  <si>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</si>
  <si>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</si>
  <si>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</si>
  <si>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</si>
  <si>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</si>
  <si>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</si>
  <si>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</si>
  <si>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</si>
  <si>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</si>
  <si>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</si>
  <si>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</si>
  <si>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</si>
  <si>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</si>
  <si>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</si>
  <si>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</si>
  <si>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</si>
  <si>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</si>
  <si>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</si>
  <si>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</si>
  <si>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</si>
  <si>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</si>
  <si>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</si>
  <si>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</si>
  <si>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</si>
  <si>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</si>
  <si>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</si>
  <si>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</si>
  <si>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</si>
  <si>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</si>
  <si>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</si>
  <si>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</si>
  <si>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</si>
  <si>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</si>
  <si>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</si>
  <si>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</si>
  <si>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</si>
  <si>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</si>
  <si>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</si>
  <si>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</si>
  <si>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</si>
  <si>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</si>
  <si>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</si>
  <si>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</si>
  <si>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</si>
  <si>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</si>
  <si>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</si>
  <si>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</si>
  <si>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</si>
  <si>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</si>
  <si>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</si>
  <si>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</si>
  <si>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</si>
  <si>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</si>
  <si>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</si>
  <si>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</si>
  <si>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</si>
  <si>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</si>
  <si>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</si>
  <si>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</si>
  <si>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</si>
  <si>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</si>
  <si>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</si>
  <si>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</si>
  <si>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</si>
  <si>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</si>
  <si>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</si>
  <si>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</si>
  <si>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</si>
  <si>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</si>
  <si>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</si>
  <si>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</si>
  <si>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</si>
  <si>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</si>
  <si>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</si>
  <si>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</si>
  <si>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</si>
  <si>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</si>
  <si>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</si>
  <si>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</si>
  <si>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</si>
  <si>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</si>
  <si>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</si>
  <si>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</si>
  <si>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</si>
  <si>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</si>
  <si>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</si>
  <si>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</si>
  <si>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</si>
  <si>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</si>
  <si>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</si>
  <si>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</si>
  <si>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</si>
  <si>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</si>
  <si>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</si>
  <si>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</si>
  <si>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</si>
  <si>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</si>
  <si>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</si>
  <si>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</si>
  <si>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</si>
  <si>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</si>
  <si>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</si>
  <si>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</si>
  <si>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</si>
  <si>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</si>
  <si>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</si>
  <si>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</si>
  <si>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</si>
  <si>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</si>
  <si>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</si>
  <si>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</si>
  <si>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</si>
  <si>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</si>
  <si>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</si>
  <si>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</si>
  <si>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</si>
  <si>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</si>
  <si>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</si>
  <si>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</si>
  <si>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</si>
  <si>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</si>
  <si>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</si>
  <si>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</si>
  <si>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</si>
  <si>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</si>
  <si>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</si>
  <si>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</si>
  <si>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</si>
  <si>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</si>
  <si>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</si>
  <si>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</si>
  <si>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</si>
  <si>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</si>
  <si>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</si>
  <si>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</si>
  <si>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</si>
  <si>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</si>
  <si>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</si>
  <si>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</si>
  <si>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</si>
  <si>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</si>
  <si>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</si>
  <si>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</si>
  <si>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</si>
  <si>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</si>
  <si>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</si>
  <si>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</si>
  <si>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</si>
  <si>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</si>
  <si>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</si>
  <si>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</si>
  <si>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</si>
  <si>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</si>
  <si>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</si>
  <si>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</si>
  <si>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</si>
  <si>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</si>
  <si>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</si>
  <si>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</si>
  <si>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</si>
  <si>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</si>
  <si>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</si>
  <si>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</si>
  <si>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</si>
  <si>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</si>
  <si>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</si>
  <si>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</si>
  <si>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</si>
  <si>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</si>
  <si>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</si>
  <si>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</si>
  <si>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</si>
  <si>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</si>
  <si>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</si>
  <si>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</si>
  <si>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</si>
  <si>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</si>
  <si>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</si>
  <si>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</si>
  <si>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</si>
  <si>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</si>
  <si>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</si>
  <si>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</si>
  <si>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</si>
  <si>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</si>
  <si>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</si>
  <si>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</si>
  <si>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</si>
  <si>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</si>
  <si>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</si>
  <si>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</si>
  <si>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</si>
  <si>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</si>
  <si>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</si>
  <si>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</si>
  <si>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</si>
  <si>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</si>
  <si>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</si>
  <si>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</si>
  <si>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</si>
  <si>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</si>
  <si>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</si>
  <si>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</si>
  <si>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</si>
  <si>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</si>
  <si>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</si>
  <si>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</si>
  <si>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</si>
  <si>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</si>
  <si>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</si>
  <si>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</si>
  <si>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</si>
  <si>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</si>
  <si>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</si>
  <si>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</si>
  <si>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</si>
  <si>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</si>
  <si>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</si>
  <si>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</si>
  <si>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</si>
  <si>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</si>
  <si>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</si>
  <si>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</si>
  <si>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</si>
  <si>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</si>
  <si>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</si>
  <si>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</si>
  <si>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</si>
  <si>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</si>
  <si>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</si>
  <si>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</si>
  <si>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</si>
  <si>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</si>
  <si>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</si>
  <si>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</si>
  <si>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</si>
  <si>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</si>
  <si>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</si>
  <si>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</si>
  <si>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</si>
  <si>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</si>
  <si>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</si>
  <si>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</si>
  <si>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</si>
  <si>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</si>
  <si>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</si>
  <si>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</si>
  <si>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</si>
  <si>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</si>
  <si>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</si>
  <si>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</si>
  <si>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</si>
  <si>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</si>
  <si>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</si>
  <si>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</si>
  <si>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</si>
  <si>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</si>
  <si>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</si>
  <si>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</si>
  <si>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</si>
  <si>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</si>
  <si>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</si>
  <si>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</si>
  <si>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</si>
  <si>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</si>
  <si>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</si>
  <si>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</si>
  <si>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</si>
  <si>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</si>
  <si>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</si>
  <si>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</si>
  <si>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</si>
  <si>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</si>
  <si>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</si>
  <si>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</si>
  <si>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</si>
  <si>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</si>
  <si>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</si>
  <si>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</si>
  <si>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</si>
  <si>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</si>
  <si>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</si>
  <si>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</si>
  <si>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</si>
  <si>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</si>
  <si>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</si>
  <si>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</si>
  <si>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</si>
  <si>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</si>
  <si>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</si>
  <si>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</si>
  <si>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</si>
  <si>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</si>
  <si>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</si>
  <si>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</si>
  <si>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</si>
  <si>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</si>
  <si>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</si>
  <si>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</si>
  <si>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</si>
  <si>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</si>
  <si>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</si>
  <si>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</si>
  <si>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</si>
  <si>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</si>
  <si>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</si>
  <si>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</si>
  <si>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</si>
  <si>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</si>
  <si>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</si>
  <si>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</si>
  <si>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</si>
  <si>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</si>
  <si>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</si>
  <si>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</si>
  <si>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</si>
  <si>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</si>
  <si>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</si>
  <si>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</si>
  <si>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</si>
  <si>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</si>
  <si>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</si>
  <si>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</si>
  <si>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</si>
  <si>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</si>
  <si>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</si>
  <si>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</si>
  <si>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</si>
  <si>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</si>
  <si>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</si>
  <si>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</si>
  <si>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</si>
  <si>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</si>
  <si>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</si>
  <si>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</si>
  <si>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</si>
  <si>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</si>
  <si>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</si>
  <si>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</si>
  <si>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</si>
  <si>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</si>
  <si>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</si>
  <si>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</si>
  <si>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</si>
  <si>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</si>
  <si>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</si>
  <si>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</si>
  <si>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</si>
  <si>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</si>
  <si>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</si>
  <si>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</si>
  <si>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</si>
  <si>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</si>
  <si>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</si>
  <si>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</si>
  <si>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</si>
  <si>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</si>
  <si>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</si>
  <si>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</si>
  <si>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</si>
  <si>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</si>
  <si>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</si>
  <si>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</si>
  <si>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</si>
  <si>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</si>
  <si>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</si>
  <si>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</si>
  <si>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</si>
  <si>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</si>
  <si>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</si>
  <si>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</si>
  <si>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</si>
  <si>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</si>
  <si>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</si>
  <si>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</si>
  <si>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</si>
  <si>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</si>
  <si>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</si>
  <si>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</si>
  <si>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</si>
  <si>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</si>
  <si>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</si>
  <si>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</si>
  <si>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</si>
  <si>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</si>
  <si>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</si>
  <si>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</si>
  <si>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</si>
  <si>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</si>
  <si>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</si>
  <si>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</si>
  <si>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</si>
  <si>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</si>
  <si>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</si>
  <si>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</si>
  <si>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</si>
  <si>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</si>
  <si>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</si>
  <si>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</si>
  <si>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</si>
  <si>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</si>
  <si>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</si>
  <si>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</si>
  <si>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</si>
  <si>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</si>
  <si>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</si>
  <si>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</si>
  <si>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</si>
  <si>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</si>
  <si>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</si>
  <si>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</si>
  <si>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</si>
  <si>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</si>
  <si>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</si>
  <si>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</si>
  <si>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</si>
  <si>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</si>
  <si>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</si>
  <si>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</si>
  <si>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</si>
  <si>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</si>
  <si>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</si>
  <si>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</si>
  <si>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</si>
  <si>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</si>
  <si>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</si>
  <si>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</si>
  <si>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</si>
  <si>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</si>
  <si>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</si>
  <si>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</si>
  <si>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</si>
  <si>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</si>
  <si>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</si>
  <si>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</si>
  <si>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</si>
  <si>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</si>
  <si>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</si>
  <si>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</si>
  <si>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</si>
  <si>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</si>
  <si>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</si>
  <si>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</si>
  <si>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</si>
  <si>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</si>
  <si>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</si>
  <si>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</si>
  <si>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</si>
  <si>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</si>
  <si>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</si>
  <si>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</si>
  <si>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</si>
  <si>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</si>
  <si>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</si>
  <si>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</si>
  <si>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</si>
  <si>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</si>
  <si>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</si>
  <si>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</si>
  <si>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</si>
  <si>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</si>
  <si>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</si>
  <si>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</si>
  <si>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</si>
  <si>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</si>
  <si>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</si>
  <si>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</si>
  <si>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</si>
  <si>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</si>
  <si>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</si>
  <si>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</si>
  <si>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</si>
  <si>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</si>
  <si>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</si>
  <si>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</si>
  <si>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</si>
  <si>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</si>
  <si>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</si>
  <si>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</si>
  <si>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</si>
  <si>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</si>
  <si>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</si>
  <si>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</si>
  <si>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</si>
  <si>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</si>
  <si>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</si>
  <si>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</si>
  <si>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</si>
  <si>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</si>
  <si>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</si>
  <si>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</si>
  <si>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</si>
  <si>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</si>
  <si>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</si>
  <si>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</si>
  <si>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</si>
  <si>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</si>
  <si>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</si>
  <si>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</si>
  <si>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</si>
  <si>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</si>
  <si>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</si>
  <si>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</si>
  <si>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</si>
  <si>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</si>
  <si>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</si>
  <si>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</si>
  <si>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</si>
  <si>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</si>
  <si>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</si>
  <si>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</si>
  <si>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</si>
  <si>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</si>
  <si>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</si>
  <si>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</si>
  <si>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</si>
  <si>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</si>
  <si>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</si>
  <si>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</si>
  <si>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</si>
  <si>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</si>
  <si>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</si>
  <si>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</si>
  <si>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</si>
  <si>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</si>
  <si>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</si>
  <si>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</si>
  <si>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</si>
  <si>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</si>
  <si>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</si>
  <si>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</si>
  <si>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</si>
  <si>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</si>
  <si>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</si>
  <si>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</si>
  <si>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</si>
  <si>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</si>
  <si>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</si>
  <si>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</si>
  <si>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</si>
  <si>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</si>
  <si>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</si>
  <si>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</si>
  <si>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</si>
  <si>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</si>
  <si>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</si>
  <si>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</si>
  <si>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</si>
  <si>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</si>
  <si>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</si>
  <si>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</si>
  <si>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</si>
  <si>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</si>
  <si>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</si>
  <si>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</si>
  <si>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</si>
  <si>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</si>
  <si>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</si>
  <si>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</si>
  <si>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</si>
  <si>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</si>
  <si>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</si>
  <si>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</si>
  <si>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</si>
  <si>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</si>
  <si>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</si>
  <si>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</si>
  <si>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</si>
  <si>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</si>
  <si>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</si>
  <si>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</si>
  <si>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</si>
  <si>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</si>
  <si>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</si>
  <si>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</si>
  <si>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</si>
  <si>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</si>
  <si>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</si>
  <si>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</si>
  <si>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</si>
  <si>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</si>
  <si>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</si>
  <si>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</si>
  <si>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</si>
  <si>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</si>
  <si>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</si>
  <si>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</si>
  <si>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</si>
  <si>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</si>
  <si>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</si>
  <si>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</si>
  <si>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</si>
  <si>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</si>
  <si>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</si>
  <si>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</si>
  <si>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</si>
  <si>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</si>
  <si>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</si>
  <si>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</si>
  <si>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</si>
  <si>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</si>
  <si>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</si>
  <si>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</si>
  <si>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</si>
  <si>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</si>
  <si>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</si>
  <si>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</si>
  <si>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</si>
  <si>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</si>
  <si>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</si>
  <si>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</si>
  <si>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</si>
  <si>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</si>
  <si>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</si>
  <si>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</si>
  <si>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</si>
  <si>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</si>
  <si>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</si>
  <si>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</si>
  <si>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</si>
  <si>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</si>
  <si>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</si>
  <si>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</si>
  <si>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</si>
  <si>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</si>
  <si>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</si>
  <si>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</si>
  <si>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</si>
  <si>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</si>
  <si>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</si>
  <si>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</si>
  <si>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</si>
  <si>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</si>
  <si>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</si>
  <si>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</si>
  <si>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</si>
  <si>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</si>
  <si>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</si>
  <si>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</si>
  <si>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</si>
  <si>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</si>
  <si>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</si>
  <si>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</si>
  <si>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</si>
  <si>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</si>
  <si>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</si>
  <si>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</si>
  <si>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</si>
  <si>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</si>
  <si>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</si>
  <si>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</si>
  <si>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</si>
  <si>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</si>
  <si>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</si>
  <si>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</si>
  <si>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</si>
  <si>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</si>
  <si>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</si>
  <si>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</si>
  <si>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</si>
  <si>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</si>
  <si>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</si>
  <si>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</si>
  <si>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</si>
  <si>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</si>
  <si>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</si>
  <si>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</si>
  <si>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</si>
  <si>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</si>
  <si>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</si>
  <si>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</si>
  <si>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</si>
  <si>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</si>
  <si>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</si>
  <si>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</si>
  <si>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</si>
  <si>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</si>
  <si>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</si>
  <si>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</si>
  <si>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</si>
  <si>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</si>
  <si>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</si>
  <si>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</si>
  <si>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</si>
  <si>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</si>
  <si>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</si>
  <si>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</si>
  <si>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</si>
  <si>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</si>
  <si>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</si>
  <si>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</si>
  <si>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</si>
  <si>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</si>
  <si>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</si>
  <si>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</si>
  <si>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</si>
  <si>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</si>
  <si>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</si>
  <si>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</si>
  <si>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</si>
  <si>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</si>
  <si>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</si>
  <si>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</si>
  <si>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</si>
  <si>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</si>
  <si>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</si>
  <si>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</si>
  <si>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</si>
  <si>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</si>
  <si>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</si>
  <si>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</si>
  <si>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</si>
  <si>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</si>
  <si>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</si>
  <si>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</si>
  <si>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</si>
  <si>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</si>
  <si>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</si>
  <si>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</si>
  <si>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</si>
  <si>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</si>
  <si>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</si>
  <si>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</si>
  <si>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</si>
  <si>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</si>
  <si>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</si>
  <si>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</si>
  <si>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</si>
  <si>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</si>
  <si>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</si>
  <si>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</si>
  <si>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</si>
  <si>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</si>
  <si>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</si>
  <si>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</si>
  <si>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</si>
  <si>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</si>
  <si>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</si>
  <si>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</si>
  <si>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</si>
  <si>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</si>
  <si>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</si>
  <si>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</si>
  <si>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</si>
  <si>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</si>
  <si>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</si>
  <si>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</si>
  <si>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</si>
  <si>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</si>
  <si>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</si>
  <si>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</si>
  <si>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</si>
  <si>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</si>
  <si>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</si>
  <si>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</si>
  <si>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</si>
  <si>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</si>
  <si>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</si>
  <si>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</si>
  <si>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</si>
  <si>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</si>
  <si>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</si>
  <si>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</si>
  <si>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</si>
  <si>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</si>
  <si>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</si>
  <si>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</si>
  <si>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</si>
  <si>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</si>
  <si>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</si>
  <si>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</si>
  <si>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</si>
  <si>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</si>
  <si>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</si>
  <si>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</si>
  <si>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</si>
  <si>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</si>
  <si>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</si>
  <si>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</si>
  <si>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</si>
  <si>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</si>
  <si>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</si>
  <si>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</si>
  <si>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</si>
  <si>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</si>
  <si>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</si>
  <si>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</si>
  <si>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</si>
  <si>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</si>
  <si>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</si>
  <si>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</si>
  <si>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</si>
  <si>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</si>
  <si>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</si>
  <si>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</si>
  <si>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</si>
  <si>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</si>
  <si>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</si>
  <si>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</si>
  <si>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</si>
  <si>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</si>
  <si>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</si>
  <si>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</si>
  <si>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</si>
  <si>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</si>
  <si>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</si>
  <si>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</si>
  <si>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</si>
  <si>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</si>
  <si>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</si>
  <si>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</si>
  <si>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</si>
  <si>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</si>
  <si>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</si>
  <si>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</si>
  <si>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</si>
  <si>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</si>
  <si>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</si>
  <si>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</si>
  <si>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</si>
  <si>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</si>
  <si>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</si>
  <si>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</si>
  <si>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</si>
  <si>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</si>
  <si>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</si>
  <si>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</si>
  <si>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</si>
  <si>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</si>
  <si>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</si>
  <si>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</si>
  <si>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</si>
  <si>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</si>
  <si>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</si>
  <si>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</si>
  <si>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</si>
  <si>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</si>
  <si>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</si>
  <si>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</si>
  <si>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</si>
  <si>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</si>
  <si>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</si>
  <si>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</si>
  <si>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</si>
  <si>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</si>
  <si>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</si>
  <si>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</si>
  <si>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</si>
  <si>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</si>
  <si>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</si>
  <si>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</si>
  <si>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</si>
  <si>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</si>
  <si>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</si>
  <si>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</si>
  <si>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</si>
  <si>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</si>
  <si>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</si>
  <si>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</si>
  <si>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</si>
  <si>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</si>
  <si>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</si>
  <si>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</si>
  <si>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</si>
  <si>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</si>
  <si>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</si>
  <si>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</si>
  <si>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</si>
  <si>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</si>
  <si>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</si>
  <si>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</si>
  <si>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</si>
  <si>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</si>
  <si>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</si>
  <si>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</si>
  <si>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</si>
  <si>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</si>
  <si>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</si>
  <si>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</si>
  <si>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</si>
  <si>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</si>
  <si>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</si>
  <si>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</si>
  <si>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</si>
  <si>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</si>
  <si>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</si>
  <si>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</si>
  <si>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</si>
  <si>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</si>
  <si>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</si>
  <si>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</si>
  <si>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</si>
  <si>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</si>
  <si>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</si>
  <si>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</si>
  <si>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</si>
  <si>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</si>
  <si>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</si>
  <si>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</si>
  <si>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</si>
  <si>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</si>
  <si>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</si>
  <si>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</si>
  <si>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</si>
  <si>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</si>
  <si>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</si>
  <si>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</si>
  <si>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</si>
  <si>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</si>
  <si>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</si>
  <si>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</si>
  <si>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</si>
  <si>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</si>
  <si>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</si>
  <si>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</si>
  <si>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</si>
  <si>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</si>
  <si>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</si>
  <si>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</si>
  <si>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</si>
  <si>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</si>
  <si>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</si>
  <si>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</si>
  <si>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</si>
  <si>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</si>
  <si>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</si>
  <si>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</si>
  <si>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</si>
  <si>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</si>
  <si>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</si>
  <si>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</si>
  <si>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</si>
  <si>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</si>
  <si>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</si>
  <si>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</si>
  <si>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</si>
  <si>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</si>
  <si>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</si>
  <si>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</si>
  <si>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</si>
  <si>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</si>
  <si>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</si>
  <si>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</si>
  <si>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</si>
  <si>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</si>
  <si>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</si>
  <si>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</si>
  <si>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</si>
  <si>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</si>
  <si>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</si>
  <si>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</si>
  <si>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</si>
  <si>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</si>
  <si>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</si>
  <si>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</si>
  <si>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</si>
  <si>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</si>
  <si>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</si>
  <si>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</si>
  <si>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</si>
  <si>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</si>
  <si>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</si>
  <si>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</si>
  <si>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</si>
  <si>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</si>
  <si>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</si>
  <si>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</si>
  <si>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</si>
  <si>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</si>
  <si>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</si>
  <si>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</si>
  <si>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</si>
  <si>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</si>
  <si>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</si>
  <si>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</si>
  <si>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</si>
  <si>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</si>
  <si>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</si>
  <si>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</si>
  <si>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</si>
  <si>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</si>
  <si>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</si>
  <si>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</si>
  <si>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</si>
  <si>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</si>
  <si>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</si>
  <si>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</si>
  <si>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</si>
  <si>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</si>
  <si>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</si>
  <si>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</si>
  <si>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</si>
  <si>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</si>
  <si>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</si>
  <si>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</si>
  <si>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</si>
  <si>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</si>
  <si>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</si>
  <si>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</si>
  <si>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</si>
  <si>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</si>
  <si>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</si>
  <si>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</si>
  <si>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</si>
  <si>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</si>
  <si>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</si>
  <si>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</si>
  <si>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</si>
  <si>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</si>
  <si>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</si>
  <si>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</si>
  <si>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</si>
  <si>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</si>
  <si>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</si>
  <si>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</si>
  <si>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</si>
  <si>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</si>
  <si>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</si>
  <si>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</si>
  <si>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</si>
  <si>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</si>
  <si>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</si>
  <si>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</si>
  <si>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</si>
  <si>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</si>
  <si>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</si>
  <si>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</si>
  <si>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</si>
  <si>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</si>
  <si>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</si>
  <si>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</si>
  <si>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</si>
  <si>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</si>
  <si>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</si>
  <si>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</si>
  <si>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</si>
  <si>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</si>
  <si>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</si>
  <si>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</si>
  <si>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</si>
  <si>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</si>
  <si>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</si>
  <si>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</si>
  <si>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</si>
  <si>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</si>
  <si>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</si>
  <si>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</si>
  <si>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</si>
  <si>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</si>
  <si>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</si>
  <si>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</si>
  <si>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</si>
  <si>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</si>
  <si>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</si>
  <si>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</si>
  <si>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</si>
  <si>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</si>
  <si>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</si>
  <si>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</si>
  <si>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</si>
  <si>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</si>
  <si>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</si>
  <si>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</si>
  <si>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</si>
  <si>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</si>
  <si>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</si>
  <si>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</si>
  <si>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</si>
  <si>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</si>
  <si>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</si>
  <si>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</si>
  <si>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</si>
  <si>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</si>
  <si>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</si>
  <si>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</si>
  <si>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</si>
  <si>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</si>
  <si>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</si>
  <si>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</si>
  <si>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</si>
  <si>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</si>
  <si>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</si>
  <si>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</si>
  <si>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</si>
  <si>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</si>
  <si>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</si>
  <si>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</si>
  <si>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</si>
  <si>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</si>
  <si>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</si>
  <si>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</si>
  <si>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</si>
  <si>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</si>
  <si>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</si>
  <si>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</si>
  <si>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</si>
  <si>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</si>
  <si>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</si>
  <si>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</si>
  <si>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</si>
  <si>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</si>
  <si>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</si>
  <si>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</si>
  <si>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</si>
  <si>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</si>
  <si>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</si>
  <si>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</si>
  <si>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</si>
  <si>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</si>
  <si>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</si>
  <si>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</si>
  <si>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</si>
  <si>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</si>
  <si>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</si>
  <si>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</si>
  <si>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</si>
  <si>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</si>
  <si>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</si>
  <si>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</si>
  <si>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</si>
  <si>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</si>
  <si>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</si>
  <si>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</si>
  <si>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</si>
  <si>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</si>
  <si>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</si>
  <si>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</si>
  <si>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</si>
  <si>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</si>
  <si>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</si>
  <si>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</si>
  <si>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</si>
  <si>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</si>
  <si>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</si>
  <si>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</si>
  <si>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</si>
  <si>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</si>
  <si>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</si>
  <si>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</si>
  <si>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</si>
  <si>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</si>
  <si>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</si>
  <si>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</si>
  <si>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</si>
  <si>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</si>
  <si>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</si>
  <si>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</si>
  <si>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</si>
  <si>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</si>
  <si>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</si>
  <si>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</si>
  <si>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</si>
  <si>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</si>
  <si>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</si>
  <si>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</si>
  <si>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</si>
  <si>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</si>
  <si>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</si>
  <si>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</si>
  <si>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</si>
  <si>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</si>
  <si>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</si>
  <si>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</si>
  <si>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</si>
  <si>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</si>
  <si>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</si>
  <si>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</si>
  <si>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</si>
  <si>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</si>
  <si>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</si>
  <si>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</si>
  <si>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</si>
  <si>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</si>
  <si>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</si>
  <si>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</si>
  <si>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</si>
  <si>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</si>
  <si>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</si>
  <si>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</si>
  <si>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</si>
  <si>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</si>
  <si>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</si>
  <si>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</si>
  <si>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</si>
  <si>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</si>
  <si>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</si>
  <si>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</si>
  <si>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</si>
  <si>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</si>
  <si>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</si>
  <si>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</si>
  <si>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</si>
  <si>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</si>
  <si>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</si>
  <si>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</si>
  <si>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</si>
  <si>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</si>
  <si>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</si>
  <si>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</si>
  <si>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</si>
  <si>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</si>
  <si>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</si>
  <si>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</si>
  <si>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</si>
  <si>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</si>
  <si>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</si>
  <si>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</si>
  <si>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</si>
  <si>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</si>
  <si>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</si>
  <si>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</si>
  <si>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</si>
  <si>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</si>
  <si>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</si>
  <si>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</si>
  <si>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</si>
  <si>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</si>
  <si>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</si>
  <si>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</si>
  <si>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</si>
  <si>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</si>
  <si>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</si>
  <si>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</si>
  <si>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</si>
  <si>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</si>
  <si>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</si>
  <si>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</si>
  <si>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</si>
  <si>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</si>
  <si>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</si>
  <si>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</si>
  <si>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</si>
  <si>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</si>
  <si>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</si>
  <si>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</si>
  <si>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</si>
  <si>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</si>
  <si>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</si>
  <si>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</si>
  <si>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</si>
  <si>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</si>
  <si>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</si>
  <si>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</si>
  <si>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</si>
  <si>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</si>
  <si>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</si>
  <si>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</si>
  <si>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</si>
  <si>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</si>
  <si>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</si>
  <si>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</si>
  <si>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</si>
  <si>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</si>
  <si>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</si>
  <si>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</si>
  <si>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</si>
  <si>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</si>
  <si>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</si>
  <si>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</si>
  <si>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</si>
  <si>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</si>
  <si>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</si>
  <si>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</si>
  <si>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</si>
  <si>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</si>
  <si>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</si>
  <si>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</si>
  <si>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</si>
  <si>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</si>
  <si>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</si>
  <si>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</si>
  <si>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</si>
  <si>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</si>
  <si>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</si>
  <si>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</si>
  <si>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</si>
  <si>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</si>
  <si>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</si>
  <si>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</si>
  <si>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</si>
  <si>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</si>
  <si>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</si>
  <si>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</si>
  <si>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</si>
  <si>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</si>
  <si>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</si>
  <si>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</si>
  <si>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</si>
  <si>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</si>
  <si>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</si>
  <si>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</si>
  <si>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</si>
  <si>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</si>
  <si>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</si>
  <si>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</si>
  <si>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</si>
  <si>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</si>
  <si>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</si>
  <si>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</si>
  <si>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</si>
  <si>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</si>
  <si>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</si>
  <si>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</si>
  <si>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</si>
  <si>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</si>
  <si>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</si>
  <si>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</si>
  <si>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</si>
  <si>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</si>
  <si>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</si>
  <si>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</si>
  <si>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</si>
  <si>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</si>
  <si>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</si>
  <si>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</si>
  <si>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</si>
  <si>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</si>
  <si>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</si>
  <si>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</si>
  <si>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</si>
  <si>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</si>
  <si>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</si>
  <si>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</si>
  <si>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</si>
  <si>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</si>
  <si>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</si>
  <si>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</si>
  <si>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</si>
  <si>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</si>
  <si>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</si>
  <si>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</si>
  <si>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</si>
  <si>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</si>
  <si>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</si>
  <si>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</si>
  <si>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</si>
  <si>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</si>
  <si>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</si>
  <si>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</si>
  <si>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</si>
  <si>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</si>
  <si>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</si>
  <si>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</si>
  <si>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</si>
  <si>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</si>
  <si>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</si>
  <si>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</si>
  <si>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</si>
  <si>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</si>
  <si>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</si>
  <si>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</si>
  <si>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</si>
  <si>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</si>
  <si>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</si>
  <si>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</si>
  <si>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</si>
  <si>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</si>
  <si>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</si>
  <si>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</si>
  <si>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</si>
  <si>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</si>
  <si>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</si>
  <si>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</si>
  <si>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</si>
  <si>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</si>
  <si>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</si>
  <si>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</si>
  <si>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</si>
  <si>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</si>
  <si>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</si>
  <si>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</si>
  <si>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</si>
  <si>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</si>
  <si>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</si>
  <si>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</si>
  <si>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</si>
  <si>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</si>
  <si>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</si>
  <si>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</si>
  <si>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</si>
  <si>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</si>
  <si>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</si>
  <si>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</si>
  <si>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</si>
  <si>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</si>
  <si>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</si>
  <si>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</si>
  <si>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</si>
  <si>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</si>
  <si>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</si>
  <si>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</si>
  <si>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</si>
  <si>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</si>
  <si>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</si>
  <si>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</si>
  <si>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</si>
  <si>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</si>
  <si>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</si>
  <si>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</si>
  <si>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</si>
  <si>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</si>
  <si>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</si>
  <si>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</si>
  <si>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</si>
  <si>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</si>
  <si>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</si>
  <si>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</si>
  <si>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</si>
  <si>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</si>
  <si>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</si>
  <si>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</si>
  <si>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</si>
  <si>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</si>
  <si>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</si>
  <si>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</si>
  <si>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</si>
  <si>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</si>
  <si>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</si>
  <si>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</si>
  <si>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</si>
  <si>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</si>
  <si>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</si>
  <si>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</si>
  <si>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</si>
  <si>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</si>
  <si>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</si>
  <si>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</si>
  <si>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</si>
  <si>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</si>
  <si>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</si>
  <si>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</si>
  <si>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</si>
  <si>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</si>
  <si>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</si>
  <si>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</si>
  <si>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</si>
  <si>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</si>
  <si>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</si>
  <si>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</si>
  <si>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</si>
  <si>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</si>
  <si>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</si>
  <si>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</si>
  <si>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</si>
  <si>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</si>
  <si>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</si>
  <si>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</si>
  <si>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</si>
  <si>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</si>
  <si>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</si>
  <si>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</si>
  <si>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</si>
  <si>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</si>
  <si>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</si>
  <si>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</si>
  <si>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</si>
  <si>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</si>
  <si>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</si>
  <si>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</si>
  <si>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</si>
  <si>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</si>
  <si>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</si>
  <si>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</si>
  <si>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</si>
  <si>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</si>
  <si>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</si>
  <si>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</si>
  <si>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</si>
  <si>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</si>
  <si>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</si>
  <si>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</si>
  <si>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</si>
  <si>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</si>
  <si>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</si>
  <si>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</si>
  <si>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</si>
  <si>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</si>
  <si>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</si>
  <si>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</si>
  <si>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</si>
  <si>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</si>
  <si>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</si>
  <si>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</si>
  <si>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</si>
  <si>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</si>
  <si>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</si>
  <si>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</si>
  <si>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</si>
  <si>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</si>
  <si>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</si>
  <si>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</si>
  <si>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</si>
  <si>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</si>
  <si>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</si>
  <si>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</si>
  <si>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</si>
  <si>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</si>
  <si>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</si>
  <si>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</si>
  <si>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</si>
  <si>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</si>
  <si>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</si>
  <si>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</si>
  <si>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</si>
  <si>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</si>
  <si>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</si>
  <si>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</si>
  <si>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</si>
  <si>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</si>
  <si>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</si>
  <si>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</si>
  <si>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</si>
  <si>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</si>
  <si>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</si>
  <si>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</si>
  <si>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</si>
  <si>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</si>
  <si>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</si>
  <si>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</si>
  <si>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</si>
  <si>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</si>
  <si>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</si>
  <si>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</si>
  <si>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</si>
  <si>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</si>
  <si>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</si>
  <si>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</si>
  <si>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</si>
  <si>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</si>
  <si>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</si>
  <si>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</si>
  <si>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</si>
  <si>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</si>
  <si>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</si>
  <si>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</si>
  <si>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</si>
  <si>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</si>
  <si>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</si>
  <si>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</si>
  <si>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</si>
  <si>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</si>
  <si>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</si>
  <si>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</si>
  <si>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</si>
  <si>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</si>
  <si>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</si>
  <si>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</si>
  <si>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</si>
  <si>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</si>
  <si>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</si>
  <si>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</si>
  <si>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</si>
  <si>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</si>
  <si>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</si>
  <si>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</si>
  <si>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</si>
  <si>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</si>
  <si>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</si>
  <si>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</si>
  <si>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</si>
  <si>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</si>
  <si>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</si>
  <si>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</si>
  <si>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</si>
  <si>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</si>
  <si>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</si>
  <si>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</si>
  <si>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</si>
  <si>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</si>
  <si>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</si>
  <si>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</si>
  <si>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</si>
  <si>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</si>
  <si>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</si>
  <si>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</si>
  <si>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</si>
  <si>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</si>
  <si>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</si>
  <si>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</si>
  <si>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</si>
  <si>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</si>
  <si>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</si>
  <si>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</si>
  <si>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</si>
  <si>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</si>
  <si>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</si>
  <si>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</si>
  <si>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</si>
  <si>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</si>
  <si>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</si>
  <si>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</si>
  <si>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</si>
  <si>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</si>
  <si>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</si>
  <si>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</si>
  <si>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</si>
  <si>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</si>
  <si>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</si>
  <si>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</si>
  <si>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</si>
  <si>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</si>
  <si>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</si>
  <si>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</si>
  <si>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</si>
  <si>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</si>
  <si>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</si>
  <si>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</si>
  <si>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</si>
  <si>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</si>
  <si>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</si>
  <si>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</si>
  <si>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</si>
  <si>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</si>
  <si>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</si>
  <si>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</si>
  <si>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</si>
  <si>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</si>
  <si>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</si>
  <si>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</si>
  <si>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</si>
  <si>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</si>
  <si>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</si>
  <si>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</si>
  <si>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</si>
  <si>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</si>
  <si>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</si>
  <si>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</si>
  <si>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</si>
  <si>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</si>
  <si>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</si>
  <si>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</si>
  <si>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</si>
  <si>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</si>
  <si>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</si>
  <si>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</si>
  <si>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</si>
  <si>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</si>
  <si>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</si>
  <si>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</si>
  <si>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</si>
  <si>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</si>
  <si>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</si>
  <si>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</si>
  <si>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</si>
  <si>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</si>
  <si>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</si>
  <si>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</si>
  <si>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</si>
  <si>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</si>
  <si>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</si>
  <si>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</si>
  <si>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</si>
  <si>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</si>
  <si>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</si>
  <si>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</si>
  <si>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</si>
  <si>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</si>
  <si>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</si>
  <si>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</si>
  <si>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</si>
  <si>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</si>
  <si>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</si>
  <si>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</si>
  <si>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</si>
  <si>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</si>
  <si>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</si>
  <si>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</si>
  <si>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</si>
  <si>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</si>
  <si>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</si>
  <si>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</si>
  <si>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</si>
  <si>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</si>
  <si>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</si>
  <si>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</si>
  <si>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</si>
  <si>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</si>
  <si>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</si>
  <si>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</si>
  <si>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</si>
  <si>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</si>
  <si>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</si>
  <si>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</si>
  <si>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</si>
  <si>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</si>
  <si>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</si>
  <si>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</si>
  <si>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</si>
  <si>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</si>
  <si>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</si>
  <si>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</si>
  <si>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</si>
  <si>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</si>
  <si>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</si>
  <si>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</si>
  <si>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</si>
  <si>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</si>
  <si>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</si>
  <si>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</si>
  <si>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</si>
  <si>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</si>
  <si>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</si>
  <si>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</si>
  <si>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</si>
  <si>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</si>
  <si>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</si>
  <si>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</si>
  <si>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</si>
  <si>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</si>
  <si>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</si>
  <si>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</si>
  <si>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</si>
  <si>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</si>
  <si>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</si>
  <si>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</si>
  <si>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</si>
  <si>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</si>
  <si>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</si>
  <si>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</si>
  <si>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</si>
  <si>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</si>
  <si>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</si>
  <si>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</si>
  <si>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</si>
  <si>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</si>
  <si>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</si>
  <si>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</si>
  <si>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</si>
  <si>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</si>
  <si>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</si>
  <si>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</si>
  <si>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</si>
  <si>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</si>
  <si>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</si>
  <si>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</si>
  <si>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</si>
  <si>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</si>
  <si>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</si>
  <si>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</si>
  <si>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</si>
  <si>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</si>
  <si>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</si>
  <si>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</si>
  <si>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</si>
  <si>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</si>
  <si>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</si>
  <si>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</si>
  <si>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</si>
  <si>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</si>
  <si>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</si>
  <si>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</si>
  <si>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</si>
  <si>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</si>
  <si>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</si>
  <si>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</si>
  <si>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</si>
  <si>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</si>
  <si>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</si>
  <si>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</si>
  <si>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</si>
  <si>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</si>
  <si>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</si>
  <si>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</si>
  <si>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</si>
  <si>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</si>
  <si>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</si>
  <si>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</si>
  <si>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</si>
  <si>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</si>
  <si>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</si>
  <si>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</si>
  <si>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</si>
  <si>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</si>
  <si>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</si>
  <si>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</si>
  <si>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</si>
  <si>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</si>
  <si>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</si>
  <si>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</si>
  <si>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</si>
  <si>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</si>
  <si>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</si>
  <si>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</si>
  <si>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</si>
  <si>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</si>
  <si>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</si>
  <si>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</si>
  <si>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</si>
  <si>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</si>
  <si>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</si>
  <si>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</si>
  <si>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</si>
  <si>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</si>
  <si>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</si>
  <si>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</si>
  <si>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</si>
  <si>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</si>
  <si>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</si>
  <si>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</si>
  <si>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</si>
  <si>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</si>
  <si>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</si>
  <si>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</si>
  <si>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</si>
  <si>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</si>
  <si>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</si>
  <si>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</si>
  <si>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</si>
  <si>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</si>
  <si>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</si>
  <si>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</si>
  <si>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</si>
  <si>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</si>
  <si>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</si>
  <si>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</si>
  <si>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</si>
  <si>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</si>
  <si>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</si>
  <si>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</si>
  <si>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</si>
  <si>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</si>
  <si>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</si>
  <si>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</si>
  <si>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</si>
  <si>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</si>
  <si>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</si>
  <si>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</si>
  <si>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</si>
  <si>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</si>
  <si>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</si>
  <si>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</si>
  <si>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</si>
  <si>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</si>
  <si>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</si>
  <si>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</si>
  <si>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</si>
  <si>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</si>
  <si>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</si>
  <si>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</si>
  <si>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</si>
  <si>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</si>
  <si>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</si>
  <si>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</si>
  <si>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</si>
  <si>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</si>
  <si>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</si>
  <si>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</si>
  <si>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</si>
  <si>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</si>
  <si>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</si>
  <si>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</si>
  <si>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</si>
  <si>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</si>
  <si>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</si>
  <si>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</si>
  <si>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</si>
  <si>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</si>
  <si>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</si>
  <si>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</si>
  <si>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</si>
  <si>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</si>
  <si>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</si>
  <si>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</si>
  <si>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</si>
  <si>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</si>
  <si>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</si>
  <si>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</si>
  <si>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</si>
  <si>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</si>
  <si>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</si>
  <si>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</si>
  <si>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</si>
  <si>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</si>
  <si>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</si>
  <si>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</si>
  <si>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</si>
  <si>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</si>
  <si>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</si>
  <si>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</si>
  <si>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</si>
  <si>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</si>
  <si>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</si>
  <si>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</si>
  <si>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</si>
  <si>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</si>
  <si>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</si>
  <si>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</si>
  <si>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</si>
  <si>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</si>
  <si>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</si>
  <si>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</si>
  <si>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</si>
  <si>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</si>
  <si>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</si>
  <si>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</si>
  <si>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</si>
  <si>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</si>
  <si>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</si>
  <si>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</si>
  <si>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</si>
  <si>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</si>
  <si>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</si>
  <si>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</si>
  <si>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</si>
  <si>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</si>
  <si>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</si>
  <si>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</si>
  <si>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</si>
  <si>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</si>
  <si>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</si>
  <si>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</si>
  <si>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</si>
  <si>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</si>
  <si>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</si>
  <si>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</si>
  <si>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</si>
  <si>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</si>
  <si>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</si>
  <si>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</si>
  <si>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</si>
  <si>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</si>
  <si>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</si>
  <si>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</si>
  <si>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</si>
  <si>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</si>
  <si>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</si>
  <si>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</si>
  <si>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</si>
  <si>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</si>
  <si>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</si>
  <si>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</si>
  <si>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</si>
  <si>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</si>
  <si>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</si>
  <si>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</si>
  <si>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</si>
  <si>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</si>
  <si>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</si>
  <si>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</si>
  <si>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</si>
  <si>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</si>
  <si>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</si>
  <si>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</si>
  <si>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</si>
  <si>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</si>
  <si>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</si>
  <si>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</si>
  <si>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</si>
  <si>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</si>
  <si>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</si>
  <si>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</si>
  <si>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</si>
  <si>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</si>
  <si>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</si>
  <si>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</si>
  <si>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</si>
  <si>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</si>
  <si>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</si>
  <si>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</si>
  <si>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</si>
  <si>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</si>
  <si>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</si>
  <si>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</si>
  <si>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</si>
  <si>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</si>
  <si>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</si>
  <si>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</si>
  <si>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</si>
  <si>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</si>
  <si>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</si>
  <si>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</si>
  <si>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</si>
  <si>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</si>
  <si>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</si>
  <si>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</si>
  <si>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</si>
  <si>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</si>
  <si>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</si>
  <si>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</si>
  <si>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</si>
  <si>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</si>
  <si>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</si>
  <si>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</si>
  <si>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</si>
  <si>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</si>
  <si>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</si>
  <si>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</si>
  <si>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</si>
  <si>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</si>
  <si>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</si>
  <si>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</si>
  <si>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</si>
  <si>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</si>
  <si>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</si>
  <si>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</si>
  <si>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</si>
  <si>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</si>
  <si>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</si>
  <si>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</si>
  <si>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</si>
  <si>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</si>
  <si>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</si>
  <si>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</si>
  <si>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</si>
  <si>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</si>
  <si>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</si>
  <si>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</si>
  <si>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</si>
  <si>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</si>
  <si>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</si>
  <si>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</si>
  <si>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</si>
  <si>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</si>
  <si>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</si>
  <si>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</si>
  <si>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</si>
  <si>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</si>
  <si>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</si>
  <si>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</si>
  <si>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</si>
  <si>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</si>
  <si>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</si>
  <si>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</si>
  <si>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</si>
  <si>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</si>
  <si>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</si>
  <si>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</si>
  <si>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</si>
  <si>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</si>
  <si>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</si>
  <si>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</si>
  <si>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</si>
  <si>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</si>
  <si>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</si>
  <si>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</si>
  <si>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</si>
  <si>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</si>
  <si>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</si>
  <si>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</si>
  <si>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</si>
  <si>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</si>
  <si>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</si>
  <si>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</si>
  <si>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</si>
  <si>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</si>
  <si>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</si>
  <si>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</si>
  <si>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</si>
  <si>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</si>
  <si>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</si>
  <si>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</si>
  <si>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</si>
  <si>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</si>
  <si>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</si>
  <si>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</si>
  <si>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</si>
  <si>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</si>
  <si>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</si>
  <si>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</si>
  <si>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</si>
  <si>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</si>
  <si>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</si>
  <si>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</si>
  <si>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</si>
  <si>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</si>
  <si>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</si>
  <si>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</si>
  <si>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</si>
  <si>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</si>
  <si>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</si>
  <si>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</si>
  <si>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</si>
  <si>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</si>
  <si>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</si>
  <si>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</si>
  <si>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</si>
  <si>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</si>
  <si>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</si>
  <si>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</si>
  <si>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</si>
  <si>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</si>
  <si>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</si>
  <si>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</si>
  <si>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</si>
  <si>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</si>
  <si>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</si>
  <si>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</si>
  <si>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</si>
  <si>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</si>
  <si>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</si>
  <si>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</si>
  <si>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</si>
  <si>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</si>
  <si>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</si>
  <si>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</si>
  <si>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</si>
  <si>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</si>
  <si>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</si>
  <si>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</si>
  <si>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</si>
  <si>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</si>
  <si>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</si>
  <si>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</si>
  <si>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</si>
  <si>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</si>
  <si>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</si>
  <si>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</si>
  <si>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</si>
  <si>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</si>
  <si>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</si>
  <si>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</si>
  <si>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</si>
  <si>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</si>
  <si>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</si>
  <si>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</si>
  <si>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</si>
  <si>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</si>
  <si>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</si>
  <si>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</si>
  <si>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</si>
  <si>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</si>
  <si>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</si>
  <si>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</si>
  <si>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</si>
  <si>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</si>
  <si>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</si>
  <si>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</si>
  <si>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</si>
  <si>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</si>
  <si>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</si>
  <si>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</si>
  <si>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</si>
  <si>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</si>
  <si>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</si>
  <si>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</si>
  <si>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</si>
  <si>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</si>
  <si>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</si>
  <si>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</si>
  <si>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</si>
  <si>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</si>
  <si>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</si>
  <si>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</si>
  <si>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</si>
  <si>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</si>
  <si>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</si>
  <si>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</si>
  <si>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</si>
  <si>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</si>
  <si>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</si>
  <si>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</si>
  <si>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</si>
  <si>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</si>
  <si>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</si>
  <si>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</si>
  <si>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</si>
  <si>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</si>
  <si>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</si>
  <si>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</si>
  <si>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</si>
  <si>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</si>
  <si>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</si>
  <si>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</si>
  <si>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</si>
  <si>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</si>
  <si>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</si>
  <si>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</si>
  <si>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</si>
  <si>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</si>
  <si>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</si>
  <si>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</si>
  <si>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</si>
  <si>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</si>
  <si>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</si>
  <si>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</si>
  <si>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</si>
  <si>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</si>
  <si>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</si>
  <si>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</si>
  <si>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</si>
  <si>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</si>
  <si>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</si>
  <si>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</si>
  <si>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</si>
  <si>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</si>
  <si>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</si>
  <si>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</si>
  <si>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</si>
  <si>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</si>
  <si>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</si>
  <si>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</si>
  <si>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</si>
  <si>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</si>
  <si>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</si>
  <si>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</si>
  <si>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</si>
  <si>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</si>
  <si>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</si>
  <si>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</si>
  <si>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</si>
  <si>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</si>
  <si>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</si>
  <si>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</si>
  <si>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</si>
  <si>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</si>
  <si>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</si>
  <si>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</si>
  <si>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</si>
  <si>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</si>
  <si>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</si>
  <si>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</si>
  <si>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</si>
  <si>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</si>
  <si>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</si>
  <si>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</si>
  <si>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</si>
  <si>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</si>
  <si>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</si>
  <si>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</si>
  <si>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</si>
  <si>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</si>
  <si>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</si>
  <si>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</si>
  <si>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</si>
  <si>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</si>
  <si>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</si>
  <si>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</si>
  <si>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</si>
  <si>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</si>
  <si>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</si>
  <si>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</si>
  <si>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</si>
  <si>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</si>
  <si>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</si>
  <si>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</si>
  <si>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</si>
  <si>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</si>
  <si>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</si>
  <si>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</si>
  <si>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</si>
  <si>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</si>
  <si>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</si>
  <si>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</si>
  <si>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</si>
  <si>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</si>
  <si>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</si>
  <si>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</si>
  <si>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</si>
  <si>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</si>
  <si>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</si>
  <si>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</si>
  <si>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</si>
  <si>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</si>
  <si>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</si>
  <si>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</si>
  <si>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</si>
  <si>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</si>
  <si>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</si>
  <si>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</si>
  <si>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</si>
  <si>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</si>
  <si>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</si>
  <si>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</si>
  <si>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</si>
  <si>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</si>
  <si>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</si>
  <si>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</si>
  <si>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</si>
  <si>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</si>
  <si>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</si>
  <si>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</si>
  <si>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</si>
  <si>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</si>
  <si>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</si>
  <si>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</si>
  <si>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</si>
  <si>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</si>
  <si>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</si>
  <si>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</si>
  <si>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</si>
  <si>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</si>
  <si>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</si>
  <si>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</si>
  <si>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</si>
  <si>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</si>
  <si>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</si>
  <si>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</si>
  <si>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</si>
  <si>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</si>
  <si>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</si>
  <si>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</si>
  <si>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</si>
  <si>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</si>
  <si>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</si>
  <si>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</si>
  <si>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</si>
  <si>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</si>
  <si>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</si>
  <si>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</si>
  <si>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</si>
  <si>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</si>
  <si>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</si>
  <si>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</si>
  <si>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</si>
  <si>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</si>
  <si>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</si>
  <si>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</si>
  <si>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</si>
  <si>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</si>
  <si>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</si>
  <si>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</si>
  <si>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</si>
  <si>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</si>
  <si>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</si>
  <si>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</si>
  <si>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</si>
  <si>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</si>
  <si>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</si>
  <si>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</si>
  <si>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</si>
  <si>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</si>
  <si>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</si>
  <si>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</si>
  <si>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</si>
  <si>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</si>
  <si>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</si>
  <si>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</si>
  <si>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</si>
  <si>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</si>
  <si>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</si>
  <si>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</si>
  <si>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</si>
  <si>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</si>
  <si>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</si>
  <si>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</si>
  <si>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</si>
  <si>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</si>
  <si>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</si>
  <si>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</si>
  <si>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</si>
  <si>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</si>
  <si>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</si>
  <si>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</si>
  <si>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</si>
  <si>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</si>
  <si>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</si>
  <si>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</si>
  <si>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</si>
  <si>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</si>
  <si>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</si>
  <si>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</si>
  <si>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</si>
  <si>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</si>
  <si>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</si>
  <si>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</si>
  <si>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</si>
  <si>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</si>
  <si>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</si>
  <si>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</si>
  <si>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</si>
  <si>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</si>
  <si>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</si>
  <si>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</si>
  <si>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</si>
  <si>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</si>
  <si>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</si>
  <si>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</si>
  <si>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</si>
  <si>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</si>
  <si>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</si>
  <si>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</si>
  <si>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</si>
  <si>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</si>
  <si>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</si>
  <si>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</si>
  <si>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</si>
  <si>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</si>
  <si>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</si>
  <si>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</si>
  <si>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</si>
  <si>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</si>
  <si>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</si>
  <si>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</si>
  <si>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</si>
  <si>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</si>
  <si>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</si>
  <si>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</si>
  <si>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</si>
  <si>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</si>
  <si>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</si>
  <si>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</si>
  <si>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</si>
  <si>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</si>
  <si>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</si>
  <si>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</si>
  <si>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</si>
  <si>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</si>
  <si>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</si>
  <si>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</si>
  <si>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</si>
  <si>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</si>
  <si>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</si>
  <si>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</si>
  <si>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</si>
  <si>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</si>
  <si>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</si>
  <si>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</si>
  <si>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</si>
  <si>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</si>
  <si>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</si>
  <si>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</si>
  <si>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</si>
  <si>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</si>
  <si>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</si>
  <si>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</si>
  <si>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</si>
  <si>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</si>
  <si>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</si>
  <si>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</si>
  <si>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</si>
  <si>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</si>
  <si>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</si>
  <si>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</si>
  <si>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</si>
  <si>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</si>
  <si>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</si>
  <si>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</si>
  <si>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</si>
  <si>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</si>
  <si>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</si>
  <si>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</si>
  <si>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</si>
  <si>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</si>
  <si>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</si>
  <si>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</si>
  <si>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</si>
  <si>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</si>
  <si>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</si>
  <si>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</si>
  <si>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</si>
  <si>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</si>
  <si>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</si>
  <si>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</si>
  <si>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</si>
  <si>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</si>
  <si>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</si>
  <si>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</si>
  <si>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</si>
  <si>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</si>
  <si>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</si>
  <si>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</si>
  <si>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</si>
  <si>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</si>
  <si>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</si>
  <si>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</si>
  <si>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</si>
  <si>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</si>
  <si>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</si>
  <si>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</si>
  <si>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</si>
  <si>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</si>
  <si>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</si>
  <si>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</si>
  <si>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</si>
  <si>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</si>
  <si>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</si>
  <si>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</si>
  <si>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</si>
  <si>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</si>
  <si>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</si>
  <si>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</si>
  <si>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</si>
  <si>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</si>
  <si>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</si>
  <si>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</si>
  <si>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</si>
  <si>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</si>
  <si>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</si>
  <si>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</si>
  <si>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</si>
  <si>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</si>
  <si>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</si>
  <si>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</si>
  <si>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</si>
  <si>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</si>
  <si>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</si>
  <si>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</si>
  <si>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</si>
  <si>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</si>
  <si>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</si>
  <si>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</si>
  <si>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</si>
  <si>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</si>
  <si>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</si>
  <si>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</si>
  <si>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</si>
  <si>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</si>
  <si>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</si>
  <si>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</si>
  <si>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</si>
  <si>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</si>
  <si>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</si>
  <si>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</si>
  <si>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</si>
  <si>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</si>
  <si>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</si>
  <si>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</si>
  <si>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</si>
  <si>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</si>
  <si>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</si>
  <si>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</si>
  <si>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</si>
  <si>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</si>
  <si>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</si>
  <si>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</si>
  <si>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</si>
  <si>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</si>
  <si>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</si>
  <si>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</si>
  <si>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</si>
  <si>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</si>
  <si>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</si>
  <si>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</si>
  <si>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</si>
  <si>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</si>
  <si>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</si>
  <si>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</si>
  <si>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</si>
  <si>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</si>
  <si>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</si>
  <si>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</si>
  <si>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</si>
  <si>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</si>
  <si>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</si>
  <si>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</si>
  <si>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</si>
  <si>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</si>
  <si>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</si>
  <si>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</si>
  <si>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</si>
  <si>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</si>
  <si>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</si>
  <si>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</si>
  <si>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</si>
  <si>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</si>
  <si>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</si>
  <si>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</si>
  <si>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</si>
  <si>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</si>
  <si>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</si>
  <si>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</si>
  <si>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</si>
  <si>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</si>
  <si>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</si>
  <si>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</si>
  <si>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</si>
  <si>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</si>
  <si>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</si>
  <si>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</si>
  <si>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</si>
  <si>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</si>
  <si>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</si>
  <si>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</si>
  <si>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</si>
  <si>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</si>
  <si>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</si>
  <si>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</si>
  <si>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</si>
  <si>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</si>
  <si>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</si>
  <si>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</si>
  <si>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</si>
  <si>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</si>
  <si>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</si>
  <si>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</si>
  <si>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</si>
  <si>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</si>
  <si>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</si>
  <si>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</si>
  <si>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</si>
  <si>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</si>
  <si>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</si>
  <si>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</si>
  <si>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</si>
  <si>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</si>
  <si>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</si>
  <si>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</si>
  <si>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</si>
  <si>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</si>
  <si>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</si>
  <si>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</si>
  <si>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</si>
  <si>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</si>
  <si>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</si>
  <si>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</si>
  <si>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</si>
  <si>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</si>
  <si>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</si>
  <si>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</si>
  <si>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</si>
  <si>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</si>
  <si>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</si>
  <si>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</si>
  <si>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</si>
  <si>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</si>
  <si>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</si>
  <si>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</si>
  <si>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</si>
  <si>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</si>
  <si>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</si>
  <si>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</si>
  <si>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</si>
  <si>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</si>
  <si>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</si>
  <si>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</si>
  <si>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</si>
  <si>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</si>
  <si>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</si>
  <si>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</si>
  <si>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</si>
  <si>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</si>
  <si>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</si>
  <si>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</si>
  <si>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</si>
  <si>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</si>
  <si>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</si>
  <si>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</si>
  <si>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</si>
  <si>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</si>
  <si>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</si>
  <si>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</si>
  <si>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</si>
  <si>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</si>
  <si>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</si>
  <si>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</si>
  <si>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</si>
  <si>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</si>
  <si>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</si>
  <si>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</si>
  <si>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</si>
  <si>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</si>
  <si>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</si>
  <si>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</si>
  <si>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</si>
  <si>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</si>
  <si>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</si>
  <si>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</si>
  <si>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</si>
  <si>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</si>
  <si>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</si>
  <si>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</si>
  <si>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</si>
  <si>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</si>
  <si>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</si>
  <si>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</si>
  <si>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</si>
  <si>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</si>
  <si>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</si>
  <si>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</si>
  <si>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</si>
  <si>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</si>
  <si>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</si>
  <si>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</si>
  <si>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</si>
  <si>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</si>
  <si>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</si>
  <si>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</si>
  <si>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</si>
  <si>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</si>
  <si>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</si>
  <si>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</si>
  <si>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</si>
  <si>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</si>
  <si>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</si>
  <si>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</si>
  <si>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</si>
  <si>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</si>
  <si>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</si>
  <si>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</si>
  <si>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</si>
  <si>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</si>
  <si>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</si>
  <si>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</si>
  <si>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</si>
  <si>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</si>
  <si>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</si>
  <si>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</si>
  <si>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</si>
  <si>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</si>
  <si>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</si>
  <si>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</si>
  <si>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</si>
  <si>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</si>
  <si>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</si>
  <si>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</si>
  <si>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</si>
  <si>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</si>
  <si>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</si>
  <si>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</si>
  <si>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</si>
  <si>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</si>
  <si>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</si>
  <si>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</si>
  <si>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</si>
  <si>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</si>
  <si>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</si>
  <si>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</si>
  <si>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</si>
  <si>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</si>
  <si>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</si>
  <si>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</si>
  <si>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</si>
  <si>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</si>
  <si>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</si>
  <si>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</si>
  <si>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</si>
  <si>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</si>
  <si>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</si>
  <si>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</si>
  <si>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</si>
  <si>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</si>
  <si>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</si>
  <si>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</si>
  <si>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</si>
  <si>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</si>
  <si>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</si>
  <si>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</si>
  <si>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</si>
  <si>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</si>
  <si>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</si>
  <si>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</si>
  <si>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</si>
  <si>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</si>
  <si>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</si>
  <si>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</si>
  <si>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</si>
  <si>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</si>
  <si>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</si>
  <si>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</si>
  <si>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</si>
  <si>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</si>
  <si>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</si>
  <si>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</si>
  <si>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</si>
  <si>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</si>
  <si>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</si>
  <si>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</si>
  <si>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</si>
  <si>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</si>
  <si>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</si>
  <si>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</si>
  <si>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</si>
  <si>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</si>
  <si>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</si>
  <si>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</si>
  <si>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</si>
  <si>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</si>
  <si>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</si>
  <si>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</si>
  <si>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</si>
  <si>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</si>
  <si>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</si>
  <si>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</si>
  <si>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</si>
  <si>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</si>
  <si>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</si>
  <si>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</si>
  <si>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</si>
  <si>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</si>
  <si>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</si>
  <si>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</si>
  <si>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</si>
  <si>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</si>
  <si>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</si>
  <si>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</si>
  <si>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</si>
  <si>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</si>
  <si>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</si>
  <si>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</si>
  <si>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</si>
  <si>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</si>
  <si>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</si>
  <si>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</si>
  <si>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</si>
  <si>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</si>
  <si>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</si>
  <si>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</si>
  <si>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</si>
  <si>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</si>
  <si>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</si>
  <si>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</si>
  <si>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</si>
  <si>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</si>
  <si>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</si>
  <si>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</si>
  <si>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</si>
  <si>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</si>
  <si>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</si>
  <si>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</si>
  <si>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</si>
  <si>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</si>
  <si>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</si>
  <si>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</si>
  <si>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</si>
  <si>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</si>
  <si>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</si>
  <si>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</si>
  <si>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</si>
  <si>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</si>
  <si>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</si>
  <si>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</si>
  <si>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</si>
  <si>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</si>
  <si>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</si>
  <si>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</si>
  <si>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</si>
  <si>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</si>
  <si>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</si>
  <si>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</si>
  <si>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</si>
  <si>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</si>
  <si>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</si>
  <si>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</si>
  <si>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</si>
  <si>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</si>
  <si>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</si>
  <si>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</si>
  <si>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</si>
  <si>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</si>
  <si>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</si>
  <si>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</si>
  <si>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</si>
  <si>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</si>
  <si>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</si>
  <si>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</si>
  <si>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</si>
  <si>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</si>
  <si>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</si>
  <si>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</si>
  <si>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</si>
  <si>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</si>
  <si>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</si>
  <si>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</si>
  <si>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</si>
  <si>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</si>
  <si>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</si>
  <si>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</si>
  <si>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</si>
  <si>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</si>
  <si>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</si>
  <si>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</si>
  <si>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</si>
  <si>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</si>
  <si>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</si>
  <si>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</si>
  <si>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</si>
  <si>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</si>
  <si>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</si>
  <si>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</si>
  <si>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</si>
  <si>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</si>
  <si>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</si>
  <si>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</si>
  <si>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</si>
  <si>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</si>
  <si>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</si>
  <si>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</si>
  <si>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</si>
  <si>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</si>
  <si>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</si>
  <si>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</si>
  <si>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</si>
  <si>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</si>
  <si>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</si>
  <si>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</si>
  <si>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</si>
  <si>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</si>
  <si>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</si>
  <si>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</si>
  <si>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</si>
  <si>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</si>
  <si>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</si>
  <si>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</si>
  <si>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</si>
  <si>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</si>
  <si>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</si>
  <si>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</si>
  <si>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</si>
  <si>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</si>
  <si>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</si>
  <si>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</si>
  <si>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</si>
  <si>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</si>
  <si>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</si>
  <si>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</si>
  <si>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</si>
  <si>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</si>
  <si>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</si>
  <si>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</si>
  <si>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</si>
  <si>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</si>
  <si>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</si>
  <si>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</si>
  <si>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</si>
  <si>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</si>
  <si>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</si>
  <si>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</si>
  <si>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</si>
  <si>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</si>
  <si>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</si>
  <si>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</si>
  <si>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</si>
  <si>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</si>
  <si>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</si>
  <si>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</si>
  <si>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</si>
  <si>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</si>
  <si>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</si>
  <si>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</si>
  <si>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</si>
  <si>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</si>
  <si>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</si>
  <si>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</si>
  <si>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</si>
  <si>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</si>
  <si>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</si>
  <si>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</si>
  <si>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</si>
  <si>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</si>
  <si>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</si>
  <si>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</si>
  <si>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</si>
  <si>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</si>
  <si>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</si>
  <si>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</si>
  <si>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</si>
  <si>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</si>
  <si>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</si>
  <si>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</si>
  <si>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</si>
  <si>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</si>
  <si>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</si>
  <si>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</si>
  <si>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</si>
  <si>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</si>
  <si>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</si>
  <si>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</si>
  <si>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</si>
  <si>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</si>
  <si>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</si>
  <si>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</si>
  <si>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</si>
  <si>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</si>
  <si>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</si>
  <si>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</si>
  <si>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</si>
  <si>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</si>
  <si>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</si>
  <si>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</si>
  <si>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</si>
  <si>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</si>
  <si>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</si>
  <si>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</si>
  <si>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</si>
  <si>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</si>
  <si>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</si>
  <si>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</si>
  <si>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</si>
  <si>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</si>
  <si>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</si>
  <si>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</si>
  <si>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</si>
  <si>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</si>
  <si>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</si>
  <si>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</si>
  <si>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</si>
  <si>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</si>
  <si>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</si>
  <si>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</si>
  <si>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</si>
  <si>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</si>
  <si>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</si>
  <si>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</si>
  <si>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</si>
  <si>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</si>
  <si>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</si>
  <si>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</si>
  <si>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</si>
  <si>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</si>
  <si>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</si>
  <si>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</si>
  <si>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</si>
  <si>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</si>
  <si>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</si>
  <si>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</si>
  <si>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</si>
  <si>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</si>
  <si>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</si>
  <si>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</si>
  <si>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</si>
  <si>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</si>
  <si>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</si>
  <si>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</si>
  <si>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</si>
  <si>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</si>
  <si>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</si>
  <si>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</si>
  <si>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</si>
  <si>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</si>
  <si>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</si>
  <si>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</si>
  <si>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</si>
  <si>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</si>
  <si>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</si>
  <si>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</si>
  <si>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</si>
  <si>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</si>
  <si>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</si>
  <si>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</si>
  <si>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</si>
  <si>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</si>
  <si>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</si>
  <si>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</si>
  <si>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</si>
  <si>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</si>
  <si>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</si>
  <si>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</si>
  <si>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</si>
  <si>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</si>
  <si>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</si>
  <si>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</si>
  <si>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</si>
  <si>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</si>
  <si>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</si>
  <si>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</si>
  <si>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</si>
  <si>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</si>
  <si>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</si>
  <si>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</si>
  <si>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</si>
  <si>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</si>
  <si>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</si>
  <si>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</si>
  <si>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</si>
  <si>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</si>
  <si>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</si>
  <si>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</si>
  <si>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</si>
  <si>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</si>
  <si>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</si>
  <si>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</si>
  <si>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</si>
  <si>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</si>
  <si>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</si>
  <si>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</si>
  <si>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</si>
  <si>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</si>
  <si>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</si>
  <si>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</si>
  <si>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</si>
  <si>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</si>
  <si>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</si>
  <si>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</si>
  <si>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</si>
  <si>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</si>
  <si>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</si>
  <si>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</si>
  <si>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</si>
  <si>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</si>
  <si>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</si>
  <si>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</si>
  <si>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</si>
  <si>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</si>
  <si>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</si>
  <si>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</si>
  <si>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</si>
  <si>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</si>
  <si>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</si>
  <si>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</si>
  <si>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</si>
  <si>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</si>
  <si>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</si>
  <si>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</si>
  <si>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</si>
  <si>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</si>
  <si>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</si>
  <si>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</si>
  <si>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</si>
  <si>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</si>
  <si>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</si>
  <si>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</si>
  <si>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</si>
  <si>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</si>
  <si>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</si>
  <si>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</si>
  <si>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</si>
  <si>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</si>
  <si>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</si>
  <si>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</si>
  <si>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</si>
  <si>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</si>
  <si>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</si>
  <si>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</si>
  <si>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</si>
  <si>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</si>
  <si>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</si>
  <si>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</si>
  <si>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</si>
  <si>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</si>
  <si>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</si>
  <si>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</si>
  <si>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</si>
  <si>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</si>
  <si>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</si>
  <si>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</si>
  <si>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</si>
  <si>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</si>
  <si>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</si>
  <si>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</si>
  <si>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</si>
  <si>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</si>
  <si>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</si>
  <si>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</si>
  <si>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</si>
  <si>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</si>
  <si>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</si>
  <si>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</si>
  <si>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</si>
  <si>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</si>
  <si>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</si>
  <si>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</si>
  <si>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</si>
  <si>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</si>
  <si>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</si>
  <si>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</si>
  <si>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</si>
  <si>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</si>
  <si>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</si>
  <si>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</si>
  <si>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</si>
  <si>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</si>
  <si>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</si>
  <si>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</si>
  <si>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</si>
  <si>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</si>
  <si>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</si>
  <si>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</si>
  <si>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</si>
  <si>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</si>
  <si>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</si>
  <si>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</si>
  <si>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</si>
  <si>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</si>
  <si>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</si>
  <si>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</si>
  <si>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</si>
  <si>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</si>
  <si>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</si>
  <si>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</si>
  <si>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</si>
  <si>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</si>
  <si>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</si>
  <si>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</si>
  <si>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</si>
  <si>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</si>
  <si>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</si>
  <si>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</si>
  <si>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</si>
  <si>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</si>
  <si>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</si>
  <si>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</si>
  <si>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</si>
  <si>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</si>
  <si>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</si>
  <si>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</si>
  <si>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</si>
  <si>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</si>
  <si>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</si>
  <si>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</si>
  <si>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</si>
  <si>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</si>
  <si>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</si>
  <si>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</si>
  <si>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</si>
  <si>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</si>
  <si>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</si>
  <si>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</si>
  <si>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</si>
  <si>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</si>
  <si>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</si>
  <si>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</si>
  <si>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</si>
  <si>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</si>
  <si>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</si>
  <si>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</si>
  <si>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</si>
  <si>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</si>
  <si>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</si>
  <si>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</si>
  <si>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</si>
  <si>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</si>
  <si>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</si>
  <si>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</si>
  <si>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</si>
  <si>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</si>
  <si>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</si>
  <si>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</si>
  <si>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</si>
  <si>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</si>
  <si>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</si>
  <si>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</si>
  <si>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</si>
  <si>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</si>
  <si>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</si>
  <si>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</si>
  <si>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</si>
  <si>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</si>
  <si>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</si>
  <si>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</si>
  <si>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</si>
  <si>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</si>
  <si>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</si>
  <si>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</si>
  <si>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</si>
  <si>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</si>
  <si>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</si>
  <si>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</si>
  <si>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</si>
  <si>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</si>
  <si>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</si>
  <si>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</si>
  <si>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</si>
  <si>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</si>
  <si>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</si>
  <si>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</si>
  <si>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</si>
  <si>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</si>
  <si>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</si>
  <si>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</si>
  <si>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</si>
  <si>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</si>
  <si>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</si>
  <si>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</si>
  <si>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</si>
  <si>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</si>
  <si>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</si>
  <si>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</si>
  <si>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</si>
  <si>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</si>
  <si>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</si>
  <si>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</si>
  <si>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</si>
  <si>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</si>
  <si>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</si>
  <si>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</si>
  <si>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</si>
  <si>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</si>
  <si>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</si>
  <si>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</si>
  <si>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</si>
  <si>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</si>
  <si>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</si>
  <si>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</si>
  <si>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</si>
  <si>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</si>
  <si>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</si>
  <si>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</si>
  <si>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</si>
  <si>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</si>
  <si>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</si>
  <si>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</si>
  <si>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</si>
  <si>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</si>
  <si>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</si>
  <si>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</si>
  <si>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</si>
  <si>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</si>
  <si>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</si>
  <si>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</si>
  <si>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</si>
  <si>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</si>
  <si>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</si>
  <si>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</si>
  <si>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</si>
  <si>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</si>
  <si>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</si>
  <si>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</si>
  <si>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</si>
  <si>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</si>
  <si>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</si>
  <si>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</si>
  <si>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</si>
  <si>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</si>
  <si>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</si>
  <si>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</si>
  <si>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</si>
  <si>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</si>
  <si>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</si>
  <si>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</si>
  <si>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</si>
  <si>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</si>
  <si>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</si>
  <si>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</si>
  <si>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</si>
  <si>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</si>
  <si>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</si>
  <si>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</si>
  <si>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</si>
  <si>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</si>
  <si>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</si>
  <si>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</si>
  <si>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</si>
  <si>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</si>
  <si>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</si>
  <si>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</si>
  <si>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</si>
  <si>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</si>
  <si>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</si>
  <si>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</si>
  <si>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</si>
  <si>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</si>
  <si>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</si>
  <si>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</si>
  <si>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</si>
  <si>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</si>
  <si>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</si>
  <si>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</si>
  <si>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</si>
  <si>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</si>
  <si>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</si>
  <si>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</si>
  <si>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</si>
  <si>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</si>
  <si>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</si>
  <si>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</si>
  <si>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</si>
  <si>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</si>
  <si>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</si>
  <si>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</si>
  <si>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</si>
  <si>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</si>
  <si>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</si>
  <si>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</si>
  <si>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</si>
  <si>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</si>
  <si>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</si>
  <si>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</si>
  <si>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</si>
  <si>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</si>
  <si>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</si>
  <si>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</si>
  <si>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</si>
  <si>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</si>
  <si>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</si>
  <si>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</si>
  <si>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</si>
  <si>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</si>
  <si>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</si>
  <si>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</si>
  <si>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</si>
  <si>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</si>
  <si>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</si>
  <si>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</si>
  <si>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</si>
  <si>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</si>
  <si>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</si>
  <si>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</si>
  <si>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</si>
  <si>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</si>
  <si>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</si>
  <si>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</si>
  <si>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</si>
  <si>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</si>
  <si>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</si>
  <si>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</si>
  <si>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</si>
  <si>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</si>
  <si>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</si>
  <si>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</si>
  <si>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</si>
  <si>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</si>
  <si>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</si>
  <si>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</si>
  <si>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</si>
  <si>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</si>
  <si>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</si>
  <si>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</si>
  <si>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</si>
  <si>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</si>
  <si>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</si>
  <si>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</si>
  <si>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</si>
  <si>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</si>
  <si>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</si>
  <si>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</si>
  <si>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</si>
  <si>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</si>
  <si>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</si>
  <si>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</si>
  <si>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</si>
  <si>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</si>
  <si>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</si>
  <si>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</si>
  <si>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</si>
  <si>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</si>
  <si>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</si>
  <si>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</si>
  <si>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</si>
  <si>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</si>
  <si>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</si>
  <si>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</si>
  <si>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</si>
  <si>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</si>
  <si>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</si>
  <si>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</si>
  <si>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</si>
  <si>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</si>
  <si>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</si>
  <si>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</si>
  <si>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</si>
  <si>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</si>
  <si>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</si>
  <si>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</si>
  <si>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</si>
  <si>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</si>
  <si>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</si>
  <si>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</si>
  <si>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</si>
  <si>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</si>
  <si>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</si>
  <si>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</si>
  <si>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</si>
  <si>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</si>
  <si>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</si>
  <si>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</si>
  <si>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</si>
  <si>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</si>
  <si>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</si>
  <si>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</si>
  <si>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</si>
  <si>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</si>
  <si>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</si>
  <si>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</si>
  <si>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</si>
  <si>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</si>
  <si>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</si>
  <si>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</si>
  <si>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</si>
  <si>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</si>
  <si>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</si>
  <si>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</si>
  <si>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</si>
  <si>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</si>
  <si>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</si>
  <si>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</si>
  <si>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</si>
  <si>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</si>
  <si>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</si>
  <si>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</si>
  <si>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</si>
  <si>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</si>
  <si>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</si>
  <si>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</si>
  <si>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</si>
  <si>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</si>
  <si>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</si>
  <si>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</si>
  <si>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</si>
  <si>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</si>
  <si>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</si>
  <si>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</si>
  <si>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</si>
  <si>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</si>
  <si>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</si>
  <si>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</si>
  <si>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</si>
  <si>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</si>
  <si>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</si>
  <si>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</si>
  <si>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</si>
  <si>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</si>
  <si>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</si>
  <si>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</si>
  <si>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</si>
  <si>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</si>
  <si>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</si>
  <si>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</si>
  <si>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</si>
  <si>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</si>
  <si>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</si>
  <si>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</si>
  <si>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</si>
  <si>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</si>
  <si>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</si>
  <si>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</si>
  <si>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</si>
  <si>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</si>
  <si>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</si>
  <si>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</si>
  <si>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</si>
  <si>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</si>
  <si>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</si>
  <si>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</si>
  <si>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</si>
  <si>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</si>
  <si>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</si>
  <si>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</si>
  <si>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</si>
  <si>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</si>
  <si>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</si>
  <si>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</si>
  <si>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</si>
  <si>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</si>
  <si>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</si>
  <si>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</si>
  <si>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</si>
  <si>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</si>
  <si>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</si>
  <si>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</si>
  <si>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</si>
  <si>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</si>
  <si>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</si>
  <si>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</si>
  <si>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</si>
  <si>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</si>
  <si>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</si>
  <si>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</si>
  <si>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</si>
  <si>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</si>
  <si>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</si>
  <si>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</si>
  <si>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</si>
  <si>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</si>
  <si>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</si>
  <si>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</si>
  <si>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</si>
  <si>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</si>
  <si>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</si>
  <si>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</si>
  <si>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</si>
  <si>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</si>
  <si>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</si>
  <si>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</si>
  <si>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</si>
  <si>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</si>
  <si>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</si>
  <si>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</si>
  <si>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</si>
  <si>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</si>
  <si>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</si>
  <si>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</si>
  <si>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</si>
  <si>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</si>
  <si>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</si>
  <si>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</si>
  <si>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</si>
  <si>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</si>
  <si>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</si>
  <si>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</si>
  <si>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</si>
  <si>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</si>
  <si>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</si>
  <si>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</si>
  <si>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</si>
  <si>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</si>
  <si>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</si>
  <si>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</si>
  <si>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</si>
  <si>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</si>
  <si>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</si>
  <si>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</si>
  <si>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</si>
  <si>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</si>
  <si>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</si>
  <si>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</si>
  <si>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</si>
  <si>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</si>
  <si>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</si>
  <si>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</si>
  <si>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</si>
  <si>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</si>
  <si>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</si>
  <si>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</si>
  <si>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</si>
  <si>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</si>
  <si>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</si>
  <si>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</si>
  <si>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</si>
  <si>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</si>
  <si>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</si>
  <si>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</si>
  <si>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</si>
  <si>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</si>
  <si>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</si>
  <si>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</si>
  <si>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</si>
  <si>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</si>
  <si>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</si>
  <si>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</si>
  <si>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</si>
  <si>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</si>
  <si>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</si>
  <si>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</si>
  <si>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</si>
  <si>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</si>
  <si>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</si>
  <si>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</si>
  <si>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</si>
  <si>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</si>
  <si>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</si>
  <si>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</si>
  <si>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</si>
  <si>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</si>
  <si>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</si>
  <si>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</si>
  <si>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</si>
  <si>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</si>
  <si>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</si>
  <si>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</si>
  <si>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</si>
  <si>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</si>
  <si>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</si>
  <si>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</si>
  <si>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</si>
  <si>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</si>
  <si>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</si>
  <si>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</si>
  <si>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</si>
  <si>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</si>
  <si>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</si>
  <si>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</si>
  <si>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</si>
  <si>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</si>
  <si>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</si>
  <si>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</si>
  <si>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</si>
  <si>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</si>
  <si>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</si>
  <si>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</si>
  <si>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</si>
  <si>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</si>
  <si>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</si>
  <si>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</si>
  <si>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</si>
  <si>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</si>
  <si>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</si>
  <si>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</si>
  <si>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</si>
  <si>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</si>
  <si>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</si>
  <si>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</si>
  <si>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</si>
  <si>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</si>
  <si>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</si>
  <si>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</si>
  <si>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</si>
  <si>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</si>
  <si>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</si>
  <si>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</si>
  <si>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</si>
  <si>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</si>
  <si>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</si>
  <si>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</si>
  <si>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</si>
  <si>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</si>
  <si>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</si>
  <si>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</si>
  <si>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</si>
  <si>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</si>
  <si>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</si>
  <si>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</si>
  <si>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</si>
  <si>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</si>
  <si>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</si>
  <si>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</si>
  <si>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</si>
  <si>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</si>
  <si>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</si>
  <si>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</si>
  <si>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</si>
  <si>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</si>
  <si>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</si>
  <si>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</si>
  <si>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</si>
  <si>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</si>
  <si>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</si>
  <si>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</si>
  <si>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</si>
  <si>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</si>
  <si>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</si>
  <si>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</si>
  <si>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</si>
  <si>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</si>
  <si>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</si>
  <si>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</si>
  <si>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</si>
  <si>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</si>
  <si>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</si>
  <si>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</si>
  <si>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</si>
  <si>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</si>
  <si>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</si>
  <si>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</si>
  <si>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</si>
  <si>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</si>
  <si>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</si>
  <si>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</si>
  <si>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</si>
  <si>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</si>
  <si>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</si>
  <si>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</si>
  <si>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</si>
  <si>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</si>
  <si>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</si>
  <si>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</si>
  <si>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</si>
  <si>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</si>
  <si>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</si>
  <si>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</si>
  <si>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</si>
  <si>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</si>
  <si>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</si>
  <si>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</si>
  <si>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</si>
  <si>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</si>
  <si>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</si>
  <si>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</si>
  <si>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</si>
  <si>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</si>
  <si>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</si>
  <si>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</si>
  <si>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</si>
  <si>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</si>
  <si>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</si>
  <si>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</si>
  <si>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</si>
  <si>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</si>
  <si>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</si>
  <si>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</si>
  <si>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</si>
  <si>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</si>
  <si>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</si>
  <si>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</si>
  <si>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</si>
  <si>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</si>
  <si>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</si>
  <si>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</si>
  <si>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</si>
  <si>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</si>
  <si>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</si>
  <si>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</si>
  <si>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</si>
  <si>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</si>
  <si>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</si>
  <si>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</si>
  <si>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</si>
  <si>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</si>
  <si>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</si>
  <si>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</si>
  <si>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</si>
  <si>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</si>
  <si>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</si>
  <si>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</si>
  <si>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</si>
  <si>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</si>
  <si>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</si>
  <si>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</si>
  <si>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</si>
  <si>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</si>
  <si>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</si>
  <si>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</si>
  <si>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</si>
  <si>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</si>
  <si>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</si>
  <si>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</si>
  <si>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</si>
  <si>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</si>
  <si>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</si>
  <si>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</si>
  <si>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</si>
  <si>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</si>
  <si>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</si>
  <si>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</si>
  <si>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</si>
  <si>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</si>
  <si>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</si>
  <si>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</si>
  <si>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</si>
  <si>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</si>
  <si>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</si>
  <si>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</si>
  <si>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</si>
  <si>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</si>
  <si>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</si>
  <si>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</si>
  <si>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</si>
  <si>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</si>
  <si>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</si>
  <si>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</si>
  <si>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</si>
  <si>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</si>
  <si>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</si>
  <si>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</si>
  <si>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</si>
  <si>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</si>
  <si>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</si>
  <si>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</si>
  <si>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</si>
  <si>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</si>
  <si>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</si>
  <si>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</si>
  <si>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</si>
  <si>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</si>
  <si>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</si>
  <si>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</si>
  <si>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</si>
  <si>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</si>
  <si>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</si>
  <si>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</si>
  <si>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</si>
  <si>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</si>
  <si>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</si>
  <si>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</si>
  <si>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</si>
  <si>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</si>
  <si>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</si>
  <si>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</si>
  <si>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</si>
  <si>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</si>
  <si>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</si>
  <si>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</si>
  <si>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</si>
  <si>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</si>
  <si>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</si>
  <si>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</si>
  <si>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</si>
  <si>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</si>
  <si>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</si>
  <si>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</si>
  <si>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</si>
  <si>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</si>
  <si>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</si>
  <si>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</si>
  <si>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</si>
  <si>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</si>
  <si>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</si>
  <si>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</si>
  <si>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</si>
  <si>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</si>
  <si>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</si>
  <si>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</si>
  <si>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</si>
  <si>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</si>
  <si>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</si>
  <si>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</si>
  <si>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</si>
  <si>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</si>
  <si>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</si>
  <si>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</si>
  <si>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</si>
  <si>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</si>
  <si>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</si>
  <si>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</si>
  <si>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</si>
  <si>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</si>
  <si>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</si>
  <si>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</si>
  <si>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</si>
  <si>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</si>
  <si>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</si>
  <si>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</si>
  <si>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</si>
  <si>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</si>
  <si>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</si>
  <si>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</si>
  <si>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</si>
  <si>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</si>
  <si>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</si>
  <si>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</si>
  <si>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</si>
  <si>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</si>
  <si>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</si>
  <si>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</si>
  <si>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</si>
  <si>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</si>
  <si>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</si>
  <si>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</si>
  <si>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</si>
  <si>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</si>
  <si>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</si>
  <si>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</si>
  <si>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</si>
  <si>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</si>
  <si>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</si>
  <si>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</si>
  <si>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</si>
  <si>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</si>
  <si>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</si>
  <si>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</si>
  <si>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</si>
  <si>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</si>
  <si>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</si>
  <si>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</si>
  <si>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</si>
  <si>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</si>
  <si>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</si>
  <si>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</si>
  <si>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</si>
  <si>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</si>
  <si>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</si>
  <si>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</si>
  <si>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</si>
  <si>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</si>
  <si>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</si>
  <si>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</si>
  <si>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</si>
  <si>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</si>
  <si>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</si>
  <si>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</si>
  <si>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</si>
  <si>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</si>
  <si>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</si>
  <si>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</si>
  <si>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</si>
  <si>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</si>
  <si>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</si>
  <si>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</si>
  <si>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</si>
  <si>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</si>
  <si>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</si>
  <si>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</si>
  <si>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</si>
  <si>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</si>
  <si>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</si>
  <si>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</si>
  <si>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</si>
  <si>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</si>
  <si>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</si>
  <si>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</si>
  <si>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</si>
  <si>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</si>
  <si>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</si>
  <si>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</si>
  <si>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</si>
  <si>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</si>
  <si>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</si>
  <si>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</si>
  <si>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</si>
  <si>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</si>
  <si>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</si>
  <si>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</si>
  <si>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</si>
  <si>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</si>
  <si>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</si>
  <si>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</si>
  <si>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</si>
  <si>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</si>
  <si>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</si>
  <si>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</si>
  <si>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</si>
  <si>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</si>
  <si>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</si>
  <si>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</si>
  <si>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</si>
  <si>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</si>
  <si>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</si>
  <si>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</si>
  <si>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</si>
  <si>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</si>
  <si>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</si>
  <si>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</si>
  <si>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</si>
  <si>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</si>
  <si>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</si>
  <si>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</si>
  <si>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</si>
  <si>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</si>
  <si>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</si>
  <si>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</si>
  <si>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</si>
  <si>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</si>
  <si>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</si>
  <si>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</si>
  <si>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</si>
  <si>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</si>
  <si>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</si>
  <si>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</si>
  <si>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</si>
  <si>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</si>
  <si>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</si>
  <si>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</si>
  <si>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</si>
  <si>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</si>
  <si>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</si>
  <si>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</si>
  <si>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</si>
  <si>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</si>
  <si>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</si>
  <si>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</si>
  <si>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</si>
  <si>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</si>
  <si>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</si>
  <si>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</si>
  <si>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</si>
  <si>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</si>
  <si>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</si>
  <si>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</si>
  <si>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</si>
  <si>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</si>
  <si>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</si>
  <si>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</si>
  <si>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</si>
  <si>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</si>
  <si>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</si>
  <si>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</si>
  <si>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</si>
  <si>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</si>
  <si>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</si>
  <si>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</si>
  <si>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</si>
  <si>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</si>
  <si>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</si>
  <si>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</si>
  <si>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</si>
  <si>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</si>
  <si>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</si>
  <si>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</si>
  <si>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</si>
  <si>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</si>
  <si>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</si>
  <si>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</si>
  <si>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</si>
  <si>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</si>
  <si>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</si>
  <si>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</si>
  <si>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</si>
  <si>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</si>
  <si>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</si>
  <si>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</si>
  <si>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</si>
  <si>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</si>
  <si>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</si>
  <si>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</si>
  <si>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</si>
  <si>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</si>
  <si>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</si>
  <si>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</si>
  <si>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</si>
  <si>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</si>
  <si>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</si>
  <si>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</si>
  <si>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</si>
  <si>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</si>
  <si>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</si>
  <si>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</si>
  <si>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</si>
  <si>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</si>
  <si>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</si>
  <si>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</si>
  <si>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</si>
  <si>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</si>
  <si>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</si>
  <si>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</si>
  <si>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</si>
  <si>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</si>
  <si>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</si>
  <si>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</si>
  <si>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</si>
  <si>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</si>
  <si>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</si>
  <si>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</si>
  <si>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</si>
  <si>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</si>
  <si>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</si>
  <si>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</si>
  <si>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</si>
  <si>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</si>
  <si>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</si>
  <si>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</si>
  <si>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</si>
  <si>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</si>
  <si>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</si>
  <si>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</si>
  <si>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</si>
  <si>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</si>
  <si>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</si>
  <si>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</si>
  <si>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</si>
  <si>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</si>
  <si>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</si>
  <si>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</si>
  <si>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</si>
  <si>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</si>
  <si>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</si>
  <si>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</si>
  <si>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</si>
  <si>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</si>
  <si>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</si>
  <si>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</si>
  <si>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</si>
  <si>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</si>
  <si>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</si>
  <si>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</si>
  <si>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</si>
  <si>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</si>
  <si>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</si>
  <si>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</si>
  <si>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</si>
  <si>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</si>
  <si>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</si>
  <si>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</si>
  <si>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</si>
  <si>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</si>
  <si>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</si>
  <si>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</si>
  <si>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</si>
  <si>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</si>
  <si>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</si>
  <si>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</si>
  <si>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</si>
  <si>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</si>
  <si>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</si>
  <si>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</si>
  <si>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</si>
  <si>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</si>
  <si>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</si>
  <si>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</si>
  <si>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</si>
  <si>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</si>
  <si>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</si>
  <si>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</si>
  <si>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</si>
  <si>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</si>
  <si>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</si>
  <si>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</si>
  <si>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</si>
  <si>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</si>
  <si>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</si>
  <si>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</si>
  <si>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</si>
  <si>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</si>
  <si>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</si>
  <si>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</si>
  <si>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</si>
  <si>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</si>
  <si>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</si>
  <si>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</si>
  <si>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</si>
  <si>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</si>
  <si>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</si>
  <si>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</si>
  <si>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</si>
  <si>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</si>
  <si>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</si>
  <si>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</si>
  <si>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</si>
  <si>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</si>
  <si>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</si>
  <si>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</si>
  <si>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</si>
  <si>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</si>
  <si>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</si>
  <si>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</si>
  <si>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</si>
  <si>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</si>
  <si>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</si>
  <si>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</si>
  <si>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</si>
  <si>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</si>
  <si>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</si>
  <si>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</si>
  <si>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</si>
  <si>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</si>
  <si>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</si>
  <si>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</si>
  <si>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</si>
  <si>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</si>
  <si>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</si>
  <si>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</si>
  <si>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</si>
  <si>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</si>
  <si>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</si>
  <si>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</si>
  <si>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</si>
  <si>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</si>
  <si>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</si>
  <si>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</si>
  <si>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</si>
  <si>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</si>
  <si>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</si>
  <si>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</si>
  <si>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</si>
  <si>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</si>
  <si>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</si>
  <si>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</si>
  <si>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</si>
  <si>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</si>
  <si>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</si>
  <si>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</si>
  <si>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</si>
  <si>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</si>
  <si>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</si>
  <si>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</si>
  <si>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</si>
  <si>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</si>
  <si>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</si>
  <si>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</si>
  <si>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</si>
  <si>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</si>
  <si>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</si>
  <si>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</si>
  <si>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</si>
  <si>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</si>
  <si>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</si>
  <si>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</si>
  <si>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</si>
  <si>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</si>
  <si>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</si>
  <si>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</si>
  <si>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</si>
  <si>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</si>
  <si>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</si>
  <si>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</si>
  <si>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</si>
  <si>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</si>
  <si>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</si>
  <si>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</si>
  <si>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</si>
  <si>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</si>
  <si>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</si>
  <si>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</si>
  <si>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</si>
  <si>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</si>
  <si>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</si>
  <si>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</si>
  <si>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</si>
  <si>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</si>
  <si>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</si>
  <si>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</si>
  <si>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</si>
  <si>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</si>
  <si>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</si>
  <si>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</si>
  <si>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</si>
  <si>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</si>
  <si>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</si>
  <si>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</si>
  <si>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</si>
  <si>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</si>
  <si>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</si>
  <si>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</si>
  <si>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</si>
  <si>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</si>
  <si>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</si>
  <si>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</si>
  <si>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</si>
  <si>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</si>
  <si>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</si>
  <si>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</si>
  <si>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</si>
  <si>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</si>
  <si>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</si>
  <si>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</si>
  <si>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</si>
  <si>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</si>
  <si>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</si>
  <si>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</si>
  <si>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</si>
  <si>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</si>
  <si>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</si>
  <si>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</si>
  <si>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</si>
  <si>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</si>
  <si>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</si>
  <si>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</si>
  <si>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</si>
  <si>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</si>
  <si>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</si>
  <si>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</si>
  <si>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</si>
  <si>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</si>
  <si>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</si>
  <si>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</si>
  <si>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</si>
  <si>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</si>
  <si>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</si>
  <si>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</si>
  <si>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</si>
  <si>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</si>
  <si>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</si>
  <si>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</si>
  <si>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</si>
  <si>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</si>
  <si>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</si>
  <si>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</si>
  <si>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</si>
  <si>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</si>
  <si>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</si>
  <si>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</si>
  <si>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</si>
  <si>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</si>
  <si>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</si>
  <si>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</si>
  <si>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</si>
  <si>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</si>
  <si>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</si>
  <si>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</si>
  <si>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</si>
  <si>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</si>
  <si>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</si>
  <si>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</si>
  <si>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</si>
  <si>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</si>
  <si>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</si>
  <si>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</si>
  <si>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</si>
  <si>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</si>
  <si>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</si>
  <si>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</si>
  <si>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</si>
  <si>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</si>
  <si>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</si>
  <si>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</si>
  <si>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</si>
  <si>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</si>
  <si>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</si>
  <si>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</si>
  <si>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</si>
  <si>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</si>
  <si>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</si>
  <si>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</si>
  <si>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</si>
  <si>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</si>
  <si>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</si>
  <si>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</si>
  <si>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</si>
  <si>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</si>
  <si>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</si>
  <si>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</si>
  <si>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</si>
  <si>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</si>
  <si>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</si>
  <si>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</si>
  <si>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</si>
  <si>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</si>
  <si>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</si>
  <si>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</si>
  <si>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</si>
  <si>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</si>
  <si>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</si>
  <si>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</si>
  <si>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</si>
  <si>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</si>
  <si>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</si>
  <si>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</si>
  <si>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</si>
  <si>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</si>
  <si>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</si>
  <si>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</si>
  <si>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</si>
  <si>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</si>
  <si>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</si>
  <si>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</si>
  <si>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</si>
  <si>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</si>
  <si>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</si>
  <si>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</si>
  <si>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</si>
  <si>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</si>
  <si>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</si>
  <si>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</si>
  <si>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</si>
  <si>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</si>
  <si>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</si>
  <si>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</si>
  <si>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</si>
  <si>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</si>
  <si>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</si>
  <si>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</si>
  <si>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</si>
  <si>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</si>
  <si>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</si>
  <si>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</si>
  <si>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</si>
  <si>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</si>
  <si>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</si>
  <si>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</si>
  <si>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</si>
  <si>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</si>
  <si>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</si>
  <si>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</si>
  <si>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</si>
  <si>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</si>
  <si>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</si>
  <si>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</si>
  <si>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</si>
  <si>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</si>
  <si>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</si>
  <si>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</si>
  <si>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</si>
  <si>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</si>
  <si>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</si>
  <si>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</si>
  <si>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</si>
  <si>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</si>
  <si>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</si>
  <si>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</si>
  <si>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</si>
  <si>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</si>
  <si>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</si>
  <si>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</si>
  <si>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</si>
  <si>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</si>
  <si>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</si>
  <si>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</si>
  <si>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</si>
  <si>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</si>
  <si>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</si>
  <si>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</si>
  <si>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</si>
  <si>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</si>
  <si>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</si>
  <si>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</si>
  <si>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</si>
  <si>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</si>
  <si>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</si>
  <si>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</si>
  <si>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</si>
  <si>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</si>
  <si>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</si>
  <si>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</si>
  <si>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</si>
  <si>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</si>
  <si>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</si>
  <si>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</si>
  <si>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</si>
  <si>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</si>
  <si>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</si>
  <si>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</si>
  <si>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</si>
  <si>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</si>
  <si>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</si>
  <si>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</si>
  <si>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</si>
  <si>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</si>
  <si>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</si>
  <si>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</si>
  <si>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</si>
  <si>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</si>
  <si>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</si>
  <si>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</si>
  <si>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</si>
  <si>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</si>
  <si>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</si>
  <si>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</si>
  <si>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</si>
  <si>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</si>
  <si>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</si>
  <si>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</si>
  <si>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</si>
  <si>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</si>
  <si>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</si>
  <si>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</si>
  <si>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</si>
  <si>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</si>
  <si>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</si>
  <si>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</si>
  <si>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</si>
  <si>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</si>
  <si>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</si>
  <si>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</si>
  <si>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</si>
  <si>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</si>
  <si>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</si>
  <si>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</si>
  <si>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</si>
  <si>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</si>
  <si>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</si>
  <si>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</si>
  <si>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</si>
  <si>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</si>
  <si>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</si>
  <si>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</si>
  <si>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</si>
  <si>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</si>
  <si>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</si>
  <si>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</si>
  <si>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</si>
  <si>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</si>
  <si>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</si>
  <si>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</si>
  <si>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</si>
  <si>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</si>
  <si>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</si>
  <si>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</si>
  <si>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</si>
  <si>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</si>
  <si>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</si>
  <si>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</si>
  <si>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</si>
  <si>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</si>
  <si>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</si>
  <si>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</si>
  <si>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</si>
  <si>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</si>
  <si>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</si>
  <si>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</si>
  <si>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</si>
  <si>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</si>
  <si>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</si>
  <si>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</si>
  <si>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</si>
  <si>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</si>
  <si>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</si>
  <si>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</si>
  <si>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</si>
  <si>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</si>
  <si>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</si>
  <si>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</si>
  <si>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</si>
  <si>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</si>
  <si>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</si>
  <si>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</si>
  <si>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</si>
  <si>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</si>
  <si>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</si>
  <si>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</si>
  <si>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</si>
  <si>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</si>
  <si>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</si>
  <si>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</si>
  <si>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</si>
  <si>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</si>
  <si>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</si>
  <si>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</si>
  <si>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</si>
  <si>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</si>
  <si>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</si>
  <si>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</si>
  <si>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</si>
  <si>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</si>
  <si>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</si>
  <si>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</si>
  <si>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</si>
  <si>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</si>
  <si>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</si>
  <si>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</si>
  <si>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</si>
  <si>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</si>
  <si>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</si>
  <si>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</si>
  <si>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</si>
  <si>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</si>
  <si>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</si>
  <si>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</si>
  <si>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</si>
  <si>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</si>
  <si>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</si>
  <si>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</si>
  <si>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</si>
  <si>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</si>
  <si>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</si>
  <si>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</si>
  <si>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</si>
  <si>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</si>
  <si>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</si>
  <si>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</si>
  <si>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</si>
  <si>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</si>
  <si>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</si>
  <si>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</si>
  <si>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</si>
  <si>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</si>
  <si>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</si>
  <si>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</si>
  <si>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</si>
  <si>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</si>
  <si>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</si>
  <si>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</si>
  <si>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</si>
  <si>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</si>
  <si>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</si>
  <si>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</si>
  <si>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</si>
  <si>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</si>
  <si>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</si>
  <si>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</si>
  <si>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</si>
  <si>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</si>
  <si>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</si>
  <si>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</si>
  <si>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</si>
  <si>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</si>
  <si>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</si>
  <si>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</si>
  <si>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</si>
  <si>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</si>
  <si>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</si>
  <si>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</si>
  <si>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</si>
  <si>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</si>
  <si>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</si>
  <si>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</si>
  <si>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</si>
  <si>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</si>
  <si>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</si>
  <si>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</si>
  <si>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</si>
  <si>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</si>
  <si>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</si>
  <si>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</si>
  <si>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</si>
  <si>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</si>
  <si>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</si>
  <si>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</si>
  <si>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</si>
  <si>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</si>
  <si>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</si>
  <si>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</si>
  <si>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</si>
  <si>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</si>
  <si>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</si>
  <si>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</si>
  <si>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</si>
  <si>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</si>
  <si>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</si>
  <si>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</si>
  <si>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</si>
  <si>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</si>
  <si>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</si>
  <si>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</si>
  <si>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</si>
  <si>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</si>
  <si>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</si>
  <si>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</si>
  <si>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</si>
  <si>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</si>
  <si>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</si>
  <si>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</si>
  <si>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</si>
  <si>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</si>
  <si>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</si>
  <si>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</si>
  <si>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</si>
  <si>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</si>
  <si>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</si>
  <si>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</si>
  <si>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</si>
  <si>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</si>
  <si>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</si>
  <si>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</si>
  <si>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</si>
  <si>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</si>
  <si>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</si>
  <si>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</si>
  <si>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</si>
  <si>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</si>
  <si>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</si>
  <si>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</si>
  <si>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</si>
  <si>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</si>
  <si>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</si>
  <si>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</si>
  <si>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</si>
  <si>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</si>
  <si>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</si>
  <si>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</si>
  <si>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</si>
  <si>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</si>
  <si>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</si>
  <si>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</si>
  <si>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</si>
  <si>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</si>
  <si>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</si>
  <si>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</si>
  <si>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</si>
  <si>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</si>
  <si>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</si>
  <si>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</si>
  <si>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</si>
  <si>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</si>
  <si>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</si>
  <si>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</si>
  <si>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</si>
  <si>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</si>
  <si>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</si>
  <si>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</si>
  <si>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</si>
  <si>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</si>
  <si>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</si>
  <si>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</si>
  <si>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</si>
  <si>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</si>
  <si>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</si>
  <si>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</si>
  <si>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</si>
  <si>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</si>
  <si>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</si>
  <si>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</si>
  <si>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</si>
  <si>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</si>
  <si>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</si>
  <si>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</si>
  <si>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</si>
  <si>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</si>
  <si>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</si>
  <si>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</si>
  <si>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</si>
  <si>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</si>
  <si>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</si>
  <si>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</si>
  <si>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</si>
  <si>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</si>
  <si>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</si>
  <si>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</si>
  <si>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</si>
  <si>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</si>
  <si>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</si>
  <si>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</si>
  <si>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</si>
  <si>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</si>
  <si>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</si>
  <si>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</si>
  <si>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</si>
  <si>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</si>
  <si>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</si>
  <si>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</si>
  <si>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</si>
  <si>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</si>
  <si>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</si>
  <si>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</si>
  <si>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</si>
  <si>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</si>
  <si>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</si>
  <si>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</si>
  <si>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</si>
  <si>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</si>
  <si>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</si>
  <si>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</si>
  <si>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</si>
  <si>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</si>
  <si>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</si>
  <si>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</si>
  <si>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</si>
  <si>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</si>
  <si>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</si>
  <si>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</si>
  <si>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</si>
  <si>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</si>
  <si>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</si>
  <si>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</si>
  <si>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</si>
  <si>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</si>
  <si>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</si>
  <si>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</si>
  <si>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</si>
  <si>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</si>
  <si>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</si>
  <si>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</si>
  <si>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</si>
  <si>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</si>
  <si>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</si>
  <si>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</si>
  <si>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</si>
  <si>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</si>
  <si>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</si>
  <si>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</si>
  <si>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</si>
  <si>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</si>
  <si>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</si>
  <si>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</si>
  <si>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</si>
  <si>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</si>
  <si>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</si>
  <si>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</si>
  <si>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</si>
  <si>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</si>
  <si>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</si>
  <si>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</si>
  <si>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</si>
  <si>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</si>
  <si>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</si>
  <si>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</si>
  <si>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</si>
  <si>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</si>
  <si>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</si>
  <si>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</si>
  <si>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</si>
  <si>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</si>
  <si>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</si>
  <si>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</si>
  <si>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</si>
  <si>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</si>
  <si>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</si>
  <si>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</si>
  <si>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</si>
  <si>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</si>
  <si>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</si>
  <si>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</si>
  <si>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</si>
  <si>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</si>
  <si>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</si>
  <si>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</si>
  <si>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</si>
  <si>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</si>
  <si>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</si>
  <si>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</si>
  <si>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</si>
  <si>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</si>
  <si>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</si>
  <si>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</si>
  <si>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</si>
  <si>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</si>
  <si>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</si>
  <si>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</si>
  <si>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</si>
  <si>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</si>
  <si>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</si>
  <si>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</si>
  <si>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</si>
  <si>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</si>
  <si>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</si>
  <si>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</si>
  <si>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</si>
  <si>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</si>
  <si>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</si>
  <si>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</si>
  <si>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</si>
  <si>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</si>
  <si>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</si>
  <si>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</si>
  <si>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</si>
  <si>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</si>
  <si>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</si>
  <si>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</si>
  <si>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</si>
  <si>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</si>
  <si>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</si>
  <si>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</si>
  <si>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</si>
  <si>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</si>
  <si>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</si>
  <si>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</si>
  <si>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</si>
  <si>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</si>
  <si>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</si>
  <si>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</si>
  <si>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</si>
  <si>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</si>
  <si>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</si>
  <si>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</si>
  <si>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</si>
  <si>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</si>
  <si>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</si>
  <si>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</si>
  <si>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</si>
  <si>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</si>
  <si>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</si>
  <si>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</si>
  <si>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</si>
  <si>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</si>
  <si>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</si>
  <si>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</si>
  <si>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</si>
  <si>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</si>
  <si>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</si>
  <si>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</si>
  <si>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</si>
  <si>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</si>
  <si>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</si>
  <si>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</si>
  <si>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</si>
  <si>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</si>
  <si>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</si>
  <si>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</si>
  <si>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</si>
  <si>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</si>
  <si>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</si>
  <si>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</si>
  <si>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</si>
  <si>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</si>
  <si>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</si>
  <si>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</si>
  <si>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</si>
  <si>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</si>
  <si>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</si>
  <si>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</si>
  <si>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</si>
  <si>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</si>
  <si>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</si>
  <si>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</si>
  <si>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</si>
  <si>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</si>
  <si>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</si>
  <si>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</si>
  <si>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</si>
  <si>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</si>
  <si>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</si>
  <si>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</si>
  <si>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</si>
  <si>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</si>
  <si>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</si>
  <si>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</si>
  <si>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</si>
  <si>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</si>
  <si>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</si>
  <si>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</si>
  <si>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</si>
  <si>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</si>
  <si>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</si>
  <si>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</si>
  <si>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</si>
  <si>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</si>
  <si>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</si>
  <si>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</si>
  <si>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</si>
  <si>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</si>
  <si>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</si>
  <si>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</si>
  <si>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</si>
  <si>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</si>
  <si>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</si>
  <si>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</si>
  <si>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</si>
  <si>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</si>
  <si>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</si>
  <si>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</si>
  <si>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</si>
  <si>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</si>
  <si>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</si>
  <si>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</si>
  <si>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</si>
  <si>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</si>
  <si>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</si>
  <si>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</si>
  <si>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</si>
  <si>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</si>
  <si>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</si>
  <si>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</si>
  <si>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</si>
  <si>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</si>
  <si>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</si>
  <si>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</si>
  <si>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</si>
  <si>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</si>
  <si>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</si>
  <si>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</si>
  <si>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</si>
  <si>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</si>
  <si>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</si>
  <si>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</si>
  <si>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</si>
  <si>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</si>
  <si>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</si>
  <si>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</si>
  <si>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</si>
  <si>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</si>
  <si>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</si>
  <si>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</si>
  <si>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</si>
  <si>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</si>
  <si>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</si>
  <si>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</si>
  <si>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</si>
  <si>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</si>
  <si>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</si>
  <si>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</si>
  <si>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</si>
  <si>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</si>
  <si>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</si>
  <si>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</si>
  <si>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</si>
  <si>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</si>
  <si>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</si>
  <si>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</si>
  <si>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</si>
  <si>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</si>
  <si>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</si>
  <si>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</si>
  <si>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</si>
  <si>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</si>
  <si>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</si>
  <si>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</si>
  <si>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</si>
  <si>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</si>
  <si>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</si>
  <si>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</si>
  <si>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</si>
  <si>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</si>
  <si>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</si>
  <si>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</si>
  <si>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</si>
  <si>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</si>
  <si>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</si>
  <si>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</si>
  <si>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</si>
  <si>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</si>
  <si>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</si>
  <si>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</si>
  <si>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</si>
  <si>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</si>
  <si>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</si>
  <si>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</si>
  <si>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</si>
  <si>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</si>
  <si>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</si>
  <si>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</si>
  <si>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</si>
  <si>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</si>
  <si>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</si>
  <si>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</si>
  <si>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</si>
  <si>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</si>
  <si>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</si>
  <si>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</si>
  <si>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</si>
  <si>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</si>
  <si>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</si>
  <si>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</si>
  <si>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</si>
  <si>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</si>
  <si>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</si>
  <si>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</si>
  <si>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</si>
  <si>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</si>
  <si>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</si>
  <si>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</si>
  <si>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</si>
  <si>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</si>
  <si>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</si>
  <si>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</si>
  <si>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</si>
  <si>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</si>
  <si>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</si>
  <si>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</si>
  <si>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</si>
  <si>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</si>
  <si>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</si>
  <si>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</si>
  <si>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</si>
  <si>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</si>
  <si>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</si>
  <si>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</si>
  <si>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</si>
  <si>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</si>
  <si>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</si>
  <si>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</si>
  <si>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</si>
  <si>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</si>
  <si>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</si>
  <si>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</si>
  <si>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</si>
  <si>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</si>
  <si>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</si>
  <si>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</si>
  <si>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</si>
  <si>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</si>
  <si>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</si>
  <si>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</si>
  <si>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</si>
  <si>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</si>
  <si>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</si>
  <si>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</si>
  <si>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</si>
  <si>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</si>
  <si>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</si>
  <si>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</si>
  <si>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</si>
  <si>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</si>
  <si>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</si>
  <si>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</si>
  <si>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</si>
  <si>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</si>
  <si>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</si>
  <si>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</si>
  <si>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</si>
  <si>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</si>
  <si>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</si>
  <si>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</si>
  <si>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</si>
  <si>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</si>
  <si>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</si>
  <si>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</si>
  <si>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</si>
  <si>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</si>
  <si>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</si>
  <si>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</si>
  <si>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</si>
  <si>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</si>
  <si>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</si>
  <si>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</si>
  <si>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</si>
  <si>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</si>
  <si>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</si>
  <si>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</si>
  <si>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</si>
  <si>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</si>
  <si>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</si>
  <si>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</si>
  <si>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</si>
  <si>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</si>
  <si>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</si>
  <si>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</si>
  <si>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</si>
  <si>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</si>
  <si>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</si>
  <si>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</si>
  <si>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</si>
  <si>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</si>
  <si>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</si>
  <si>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</si>
  <si>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</si>
  <si>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</si>
  <si>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</si>
  <si>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</si>
  <si>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</si>
  <si>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</si>
  <si>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</si>
  <si>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</si>
  <si>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</si>
  <si>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</si>
  <si>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</si>
  <si>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</si>
  <si>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</si>
  <si>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</si>
  <si>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</si>
  <si>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</si>
  <si>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</si>
  <si>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</si>
  <si>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</si>
  <si>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</si>
  <si>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</si>
  <si>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</si>
  <si>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</si>
  <si>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</si>
  <si>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</si>
  <si>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</si>
  <si>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</si>
  <si>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</si>
  <si>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</si>
  <si>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</si>
  <si>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</si>
  <si>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</si>
  <si>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</si>
  <si>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</si>
  <si>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</si>
  <si>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</si>
  <si>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</si>
  <si>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</si>
  <si>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</si>
  <si>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</si>
  <si>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</si>
  <si>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</si>
  <si>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</si>
  <si>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</si>
  <si>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</si>
  <si>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</si>
  <si>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</si>
  <si>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</si>
  <si>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</si>
  <si>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</si>
  <si>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</si>
  <si>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</si>
  <si>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</si>
  <si>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</si>
  <si>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</si>
  <si>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</si>
  <si>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</si>
  <si>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</si>
  <si>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</si>
  <si>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</si>
  <si>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</si>
  <si>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</si>
  <si>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</si>
  <si>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</si>
  <si>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</si>
  <si>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</si>
  <si>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</si>
  <si>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</si>
  <si>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</si>
  <si>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</si>
  <si>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</si>
  <si>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</si>
  <si>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</si>
  <si>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</si>
  <si>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</si>
  <si>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</si>
  <si>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</si>
  <si>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</si>
  <si>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</si>
  <si>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</si>
  <si>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</si>
  <si>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</si>
  <si>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</si>
  <si>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</si>
  <si>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</si>
  <si>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</si>
  <si>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</si>
  <si>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</si>
  <si>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</si>
  <si>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</si>
  <si>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</si>
  <si>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</si>
  <si>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</si>
  <si>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</si>
  <si>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</si>
  <si>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</si>
  <si>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</si>
  <si>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</si>
  <si>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</si>
  <si>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</si>
  <si>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</si>
  <si>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</si>
  <si>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</si>
  <si>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</si>
  <si>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</si>
  <si>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</si>
  <si>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</si>
  <si>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</si>
  <si>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</si>
  <si>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</si>
  <si>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</si>
  <si>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</si>
  <si>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</si>
  <si>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</si>
  <si>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</si>
  <si>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</si>
  <si>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</si>
  <si>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</si>
  <si>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</si>
  <si>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</si>
  <si>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</si>
  <si>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</si>
  <si>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</si>
  <si>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</si>
  <si>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</si>
  <si>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</si>
  <si>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</si>
  <si>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</si>
  <si>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</si>
  <si>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</si>
  <si>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</si>
  <si>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</si>
  <si>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</si>
  <si>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</si>
  <si>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</si>
  <si>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</si>
  <si>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</si>
  <si>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</si>
  <si>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</si>
  <si>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</si>
  <si>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</si>
  <si>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</si>
  <si>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</si>
  <si>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</si>
  <si>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</si>
  <si>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</si>
  <si>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</si>
  <si>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</si>
  <si>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</si>
  <si>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</si>
  <si>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</si>
  <si>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</si>
  <si>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</si>
  <si>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</si>
  <si>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</si>
  <si>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</si>
  <si>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</si>
  <si>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</si>
  <si>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</si>
  <si>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</si>
  <si>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</si>
  <si>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</si>
  <si>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</si>
  <si>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</si>
  <si>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</si>
  <si>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</si>
  <si>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</si>
  <si>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</si>
  <si>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</si>
  <si>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</si>
  <si>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</si>
  <si>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</si>
  <si>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</si>
  <si>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</si>
  <si>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</si>
  <si>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</si>
  <si>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</si>
  <si>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</si>
  <si>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</si>
  <si>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</si>
  <si>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</si>
  <si>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</si>
  <si>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</si>
  <si>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</si>
  <si>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</si>
  <si>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</si>
  <si>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</si>
  <si>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</si>
  <si>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</si>
  <si>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</si>
  <si>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</si>
  <si>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</si>
  <si>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</si>
  <si>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</si>
  <si>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</si>
  <si>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</si>
  <si>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</si>
  <si>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</si>
  <si>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</si>
  <si>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</si>
  <si>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</si>
  <si>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</si>
  <si>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</si>
  <si>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</si>
  <si>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</si>
  <si>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</si>
  <si>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</si>
  <si>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</si>
  <si>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</si>
  <si>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</si>
  <si>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</si>
  <si>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</si>
  <si>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</si>
  <si>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</si>
  <si>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</si>
  <si>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</si>
  <si>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</si>
  <si>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</si>
  <si>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</si>
  <si>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</si>
  <si>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</si>
  <si>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</si>
  <si>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</si>
  <si>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</si>
  <si>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</si>
  <si>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</si>
  <si>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</si>
  <si>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</si>
  <si>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</si>
  <si>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</si>
  <si>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</si>
  <si>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</si>
  <si>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</si>
  <si>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</si>
  <si>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</si>
  <si>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</si>
  <si>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</si>
  <si>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</si>
  <si>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</si>
  <si>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</si>
  <si>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</si>
  <si>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</si>
  <si>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</si>
  <si>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</si>
  <si>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</si>
  <si>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</si>
  <si>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</si>
  <si>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</si>
  <si>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</si>
  <si>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</si>
  <si>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</si>
  <si>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</si>
  <si>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</si>
  <si>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</si>
  <si>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</si>
  <si>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</si>
  <si>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</si>
  <si>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</si>
  <si>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</si>
  <si>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</si>
  <si>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</si>
  <si>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</si>
  <si>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</si>
  <si>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</si>
  <si>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</si>
  <si>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</si>
  <si>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</si>
  <si>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</si>
  <si>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</si>
  <si>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</si>
  <si>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</si>
  <si>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</si>
  <si>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</si>
  <si>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</si>
  <si>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</si>
  <si>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</si>
  <si>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</si>
  <si>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</si>
  <si>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</si>
  <si>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</si>
  <si>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</si>
  <si>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</si>
  <si>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</si>
  <si>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</si>
  <si>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</si>
  <si>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</si>
  <si>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</si>
  <si>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</si>
  <si>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</si>
  <si>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</si>
  <si>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</si>
  <si>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</si>
  <si>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</si>
  <si>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</si>
  <si>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</si>
  <si>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</si>
  <si>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</si>
  <si>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</si>
  <si>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</si>
  <si>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</si>
  <si>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</si>
  <si>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</si>
  <si>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</si>
  <si>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</si>
  <si>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</si>
  <si>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</si>
  <si>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</si>
  <si>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</si>
  <si>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</si>
  <si>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</si>
  <si>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</si>
  <si>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</si>
  <si>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</si>
  <si>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</si>
  <si>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</si>
  <si>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</si>
  <si>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</si>
  <si>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</si>
  <si>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</si>
  <si>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</si>
  <si>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</si>
  <si>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</si>
  <si>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</si>
  <si>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</si>
  <si>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</si>
  <si>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</si>
  <si>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</si>
  <si>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</si>
  <si>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</si>
  <si>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</si>
  <si>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</si>
  <si>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</si>
  <si>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</si>
  <si>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</si>
  <si>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</si>
  <si>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</si>
  <si>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</si>
  <si>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</si>
  <si>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</si>
  <si>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</si>
  <si>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</si>
  <si>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</si>
  <si>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</si>
  <si>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</si>
  <si>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</si>
  <si>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</si>
  <si>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</si>
  <si>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</si>
  <si>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</si>
  <si>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</si>
  <si>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</si>
  <si>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</si>
  <si>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</si>
  <si>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</si>
  <si>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</si>
  <si>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</si>
  <si>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</si>
  <si>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</si>
  <si>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</si>
  <si>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</si>
  <si>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</si>
  <si>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</si>
  <si>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</si>
  <si>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</si>
  <si>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</si>
  <si>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</si>
  <si>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</si>
  <si>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</si>
  <si>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</si>
  <si>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</si>
  <si>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</si>
  <si>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</si>
  <si>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</si>
  <si>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</si>
  <si>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</si>
  <si>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</si>
  <si>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</si>
  <si>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</si>
  <si>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</si>
  <si>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</si>
  <si>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</si>
  <si>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</si>
  <si>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</si>
  <si>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</si>
  <si>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</si>
  <si>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</si>
  <si>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</si>
  <si>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</si>
  <si>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</si>
  <si>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</si>
  <si>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</si>
  <si>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</si>
  <si>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</si>
  <si>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</si>
  <si>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</si>
  <si>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</si>
  <si>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</si>
  <si>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</si>
  <si>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</si>
  <si>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</si>
  <si>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</si>
  <si>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</si>
  <si>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</si>
  <si>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</si>
  <si>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</si>
  <si>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</si>
  <si>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</si>
  <si>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</si>
  <si>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</si>
  <si>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</si>
  <si>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</si>
  <si>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</si>
  <si>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</si>
  <si>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</si>
  <si>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</si>
  <si>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</si>
  <si>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</si>
  <si>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</si>
  <si>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</si>
  <si>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</si>
  <si>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</si>
  <si>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</si>
  <si>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</si>
  <si>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</si>
  <si>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</si>
  <si>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</si>
  <si>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</si>
  <si>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</si>
  <si>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</si>
  <si>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</si>
  <si>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</si>
  <si>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</si>
  <si>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</si>
  <si>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</si>
  <si>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</si>
  <si>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</si>
  <si>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</si>
  <si>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</si>
  <si>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</si>
  <si>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</si>
  <si>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</si>
  <si>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</si>
  <si>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</si>
  <si>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</si>
  <si>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</si>
  <si>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</si>
  <si>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</si>
  <si>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</si>
  <si>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</si>
  <si>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</si>
  <si>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</si>
  <si>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</si>
  <si>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</si>
  <si>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</si>
  <si>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</si>
  <si>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</si>
  <si>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</si>
  <si>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</si>
  <si>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</si>
  <si>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</si>
  <si>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</si>
  <si>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</si>
  <si>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</si>
  <si>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</si>
  <si>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</si>
  <si>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</si>
  <si>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</si>
  <si>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</si>
  <si>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</si>
  <si>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</si>
  <si>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</si>
  <si>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</si>
  <si>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</si>
  <si>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</si>
  <si>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</si>
  <si>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</si>
  <si>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</si>
  <si>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</si>
  <si>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</si>
  <si>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</si>
  <si>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</si>
  <si>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</si>
  <si>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</si>
  <si>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</si>
  <si>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</si>
  <si>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</si>
  <si>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</si>
  <si>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</si>
  <si>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</si>
  <si>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</si>
  <si>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</si>
  <si>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</si>
  <si>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</si>
  <si>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</si>
  <si>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</si>
  <si>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</si>
  <si>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</si>
  <si>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</si>
  <si>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</si>
  <si>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</si>
  <si>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</si>
  <si>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</si>
  <si>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</si>
  <si>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</si>
  <si>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</si>
  <si>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</si>
  <si>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</si>
  <si>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</si>
  <si>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</si>
  <si>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</si>
  <si>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</si>
  <si>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</si>
  <si>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</si>
  <si>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</si>
  <si>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</si>
  <si>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</si>
  <si>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</si>
  <si>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</si>
  <si>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</si>
  <si>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</si>
  <si>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</si>
  <si>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</si>
  <si>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</si>
  <si>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</si>
  <si>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</si>
  <si>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</si>
  <si>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</si>
  <si>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</si>
  <si>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</si>
  <si>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</si>
  <si>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</si>
  <si>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</si>
  <si>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</si>
  <si>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</si>
  <si>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</si>
  <si>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</si>
  <si>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</si>
  <si>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</si>
  <si>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</si>
  <si>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</si>
  <si>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</si>
  <si>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</si>
  <si>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</si>
  <si>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</si>
  <si>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</si>
  <si>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</si>
  <si>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</si>
  <si>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</si>
  <si>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</si>
  <si>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</si>
  <si>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</si>
  <si>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</si>
  <si>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</si>
  <si>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</si>
  <si>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</si>
  <si>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</si>
  <si>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</si>
  <si>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</si>
  <si>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</si>
  <si>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</si>
  <si>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</si>
  <si>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</si>
  <si>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</si>
  <si>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</si>
  <si>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</si>
  <si>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</si>
  <si>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</si>
  <si>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</si>
  <si>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</si>
  <si>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</si>
  <si>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</si>
  <si>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</si>
  <si>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</si>
  <si>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</si>
  <si>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</si>
  <si>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</si>
  <si>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</si>
  <si>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</si>
  <si>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</si>
  <si>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</si>
  <si>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</si>
  <si>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</si>
  <si>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</si>
  <si>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</si>
  <si>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</si>
  <si>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</si>
  <si>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</si>
  <si>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</si>
  <si>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</si>
  <si>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</si>
  <si>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</si>
  <si>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</si>
  <si>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</si>
  <si>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</si>
  <si>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</si>
  <si>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</si>
  <si>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</si>
  <si>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</si>
  <si>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</si>
  <si>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</si>
  <si>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</si>
  <si>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</si>
  <si>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</si>
  <si>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</si>
  <si>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</si>
  <si>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</si>
  <si>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</si>
  <si>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</si>
  <si>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</si>
  <si>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</si>
  <si>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</si>
  <si>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</si>
  <si>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</si>
  <si>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</si>
  <si>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</si>
  <si>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</si>
  <si>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</si>
  <si>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</si>
  <si>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</si>
  <si>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</si>
  <si>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</si>
  <si>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</si>
  <si>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</si>
  <si>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</si>
  <si>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</si>
  <si>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</si>
  <si>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</si>
  <si>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</si>
  <si>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</si>
  <si>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</si>
  <si>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</si>
  <si>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</si>
  <si>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</si>
  <si>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</si>
  <si>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</si>
  <si>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</si>
  <si>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</si>
  <si>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</si>
  <si>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</si>
  <si>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</si>
  <si>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</si>
  <si>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</si>
  <si>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</si>
  <si>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</si>
  <si>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</si>
  <si>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</si>
  <si>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</si>
  <si>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</si>
  <si>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</si>
  <si>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</si>
  <si>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</si>
  <si>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</si>
  <si>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</si>
  <si>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</si>
  <si>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</si>
  <si>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</si>
  <si>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</si>
  <si>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</si>
  <si>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</si>
  <si>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</si>
  <si>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</si>
  <si>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</si>
  <si>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</si>
  <si>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</si>
  <si>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</si>
  <si>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</si>
  <si>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</si>
  <si>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</si>
  <si>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</si>
  <si>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</si>
  <si>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</si>
  <si>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</si>
  <si>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</si>
  <si>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</si>
  <si>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</si>
  <si>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</si>
  <si>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</si>
  <si>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</si>
  <si>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</si>
  <si>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</si>
  <si>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</si>
  <si>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</si>
  <si>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</si>
  <si>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</si>
  <si>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</si>
  <si>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</si>
  <si>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</si>
  <si>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</si>
  <si>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</si>
  <si>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</si>
  <si>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</si>
  <si>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</si>
  <si>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</si>
  <si>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</si>
  <si>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</si>
  <si>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</si>
  <si>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</si>
  <si>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</si>
  <si>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</si>
  <si>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</si>
  <si>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</si>
  <si>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</si>
  <si>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</si>
  <si>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</si>
  <si>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</si>
  <si>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</si>
  <si>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</si>
  <si>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</si>
  <si>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</si>
  <si>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</si>
  <si>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</si>
  <si>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</si>
  <si>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</si>
  <si>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</si>
  <si>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</si>
  <si>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</si>
  <si>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</si>
  <si>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</si>
  <si>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</si>
  <si>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</si>
  <si>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</si>
  <si>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</si>
  <si>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</si>
  <si>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</si>
  <si>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</si>
  <si>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</si>
  <si>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</si>
  <si>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</si>
  <si>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</si>
  <si>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</si>
  <si>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</si>
  <si>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</si>
  <si>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</si>
  <si>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</si>
  <si>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</si>
  <si>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</si>
  <si>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</si>
  <si>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</si>
  <si>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</si>
  <si>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</si>
  <si>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</si>
  <si>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</si>
  <si>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</si>
  <si>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</si>
  <si>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</si>
  <si>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</si>
  <si>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</si>
  <si>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</si>
  <si>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</si>
  <si>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</si>
  <si>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</si>
  <si>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</si>
  <si>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</si>
  <si>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</si>
  <si>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</si>
  <si>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</si>
  <si>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</si>
  <si>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</si>
  <si>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</si>
  <si>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</si>
  <si>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</si>
  <si>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</si>
  <si>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</si>
  <si>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</si>
  <si>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</si>
  <si>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</si>
  <si>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</si>
  <si>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</si>
  <si>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</si>
  <si>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</si>
  <si>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</si>
  <si>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</si>
  <si>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</si>
  <si>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</si>
  <si>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</si>
  <si>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</si>
  <si>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</si>
  <si>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</si>
  <si>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</si>
  <si>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</si>
  <si>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</si>
  <si>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</si>
  <si>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</si>
  <si>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</si>
  <si>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</si>
  <si>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</si>
  <si>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</si>
  <si>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</si>
  <si>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</si>
  <si>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</si>
  <si>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</si>
  <si>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</si>
  <si>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</si>
  <si>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</si>
  <si>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</si>
  <si>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</si>
  <si>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</si>
  <si>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</si>
  <si>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</si>
  <si>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</si>
  <si>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</si>
  <si>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</si>
  <si>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</si>
  <si>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</si>
  <si>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</si>
  <si>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</si>
  <si>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</si>
  <si>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</si>
  <si>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</si>
  <si>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</si>
  <si>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</si>
  <si>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</si>
  <si>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</si>
  <si>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</si>
  <si>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</si>
  <si>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</si>
  <si>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</si>
  <si>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</si>
  <si>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</si>
  <si>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</si>
  <si>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</si>
  <si>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</si>
  <si>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</si>
  <si>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</si>
  <si>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</si>
  <si>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</si>
  <si>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</si>
  <si>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</si>
  <si>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</si>
  <si>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</si>
  <si>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</si>
  <si>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</si>
  <si>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</si>
  <si>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</si>
  <si>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</si>
  <si>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</si>
  <si>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</si>
  <si>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</si>
  <si>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</si>
  <si>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</si>
  <si>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</si>
  <si>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</si>
  <si>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</si>
  <si>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</si>
  <si>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</si>
  <si>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</si>
  <si>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</si>
  <si>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</si>
  <si>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</si>
  <si>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</si>
  <si>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</si>
  <si>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</si>
  <si>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</si>
  <si>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</si>
  <si>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</si>
  <si>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</si>
  <si>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</si>
  <si>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</si>
  <si>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</si>
  <si>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</si>
  <si>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</si>
  <si>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</si>
  <si>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</si>
  <si>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</si>
  <si>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</si>
  <si>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</si>
  <si>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</si>
  <si>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</si>
  <si>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</si>
  <si>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</si>
  <si>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</si>
  <si>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</si>
  <si>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</si>
  <si>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</si>
  <si>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</si>
  <si>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</si>
  <si>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</si>
  <si>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</si>
  <si>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</si>
  <si>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</si>
  <si>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</si>
  <si>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</si>
  <si>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</si>
  <si>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</si>
  <si>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</si>
  <si>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</si>
  <si>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</si>
  <si>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</si>
  <si>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</si>
  <si>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</si>
  <si>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</si>
  <si>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</si>
  <si>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</si>
  <si>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</si>
  <si>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</si>
  <si>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</si>
  <si>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</si>
  <si>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</si>
  <si>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</si>
  <si>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</si>
  <si>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</si>
  <si>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</si>
  <si>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</si>
  <si>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</si>
  <si>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</si>
  <si>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</si>
  <si>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</si>
  <si>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</si>
  <si>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</si>
  <si>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</si>
  <si>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</si>
  <si>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</si>
  <si>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</si>
  <si>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</si>
  <si>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</si>
  <si>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</si>
  <si>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</si>
  <si>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</si>
  <si>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</si>
  <si>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</si>
  <si>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</si>
  <si>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</si>
  <si>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</si>
  <si>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</si>
  <si>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</si>
  <si>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</si>
  <si>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</si>
  <si>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</si>
  <si>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</si>
  <si>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</si>
  <si>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</si>
  <si>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</si>
  <si>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</si>
  <si>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</si>
  <si>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</si>
  <si>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</si>
  <si>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</si>
  <si>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</si>
  <si>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</si>
  <si>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</si>
  <si>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</si>
  <si>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</si>
  <si>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</si>
  <si>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</si>
  <si>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</si>
  <si>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</si>
  <si>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</si>
  <si>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</si>
  <si>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</si>
  <si>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</si>
  <si>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</si>
  <si>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</si>
  <si>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</si>
  <si>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</si>
  <si>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</si>
  <si>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</si>
  <si>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</si>
  <si>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</si>
  <si>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</si>
  <si>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</si>
  <si>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</si>
  <si>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</si>
  <si>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</si>
  <si>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</si>
  <si>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</si>
  <si>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</si>
  <si>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</si>
  <si>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</si>
  <si>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</si>
  <si>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</si>
  <si>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</si>
  <si>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</si>
  <si>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</si>
  <si>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</si>
  <si>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</si>
  <si>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</si>
  <si>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</si>
  <si>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</si>
  <si>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</si>
  <si>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</si>
  <si>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</si>
  <si>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</si>
  <si>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</si>
  <si>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</si>
  <si>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</si>
  <si>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</si>
  <si>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</si>
  <si>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</si>
  <si>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</si>
  <si>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</si>
  <si>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</si>
  <si>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</si>
  <si>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</si>
  <si>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</si>
  <si>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</si>
  <si>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</si>
  <si>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</si>
  <si>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</si>
  <si>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</si>
  <si>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</si>
  <si>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</si>
  <si>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</si>
  <si>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</si>
  <si>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</si>
  <si>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</si>
  <si>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</si>
  <si>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</si>
  <si>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</si>
  <si>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</si>
  <si>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</si>
  <si>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</si>
  <si>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</si>
  <si>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</si>
  <si>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</si>
  <si>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</si>
  <si>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</si>
  <si>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</si>
  <si>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</si>
  <si>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</si>
  <si>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</si>
  <si>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</si>
  <si>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</si>
  <si>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</si>
  <si>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</si>
  <si>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</si>
  <si>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</si>
  <si>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</si>
  <si>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</si>
  <si>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</si>
  <si>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</si>
  <si>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</si>
  <si>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</si>
  <si>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</si>
  <si>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</si>
  <si>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</si>
  <si>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</si>
  <si>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</si>
  <si>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</si>
  <si>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</si>
  <si>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</si>
  <si>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</si>
  <si>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</si>
  <si>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</si>
  <si>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</si>
  <si>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</si>
  <si>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</si>
  <si>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</si>
  <si>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</si>
  <si>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</si>
  <si>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</si>
  <si>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</si>
  <si>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</si>
  <si>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</si>
  <si>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</si>
  <si>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</si>
  <si>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</si>
  <si>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</si>
  <si>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</si>
  <si>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</si>
  <si>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</si>
  <si>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</si>
  <si>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</si>
  <si>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</si>
  <si>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</si>
  <si>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</si>
  <si>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</si>
  <si>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</si>
  <si>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</si>
  <si>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</si>
  <si>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</si>
  <si>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</si>
  <si>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</si>
  <si>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</si>
  <si>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</si>
  <si>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</si>
  <si>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</si>
  <si>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</si>
  <si>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</si>
  <si>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</si>
  <si>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</si>
  <si>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</si>
  <si>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</si>
  <si>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</si>
  <si>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</si>
  <si>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</si>
  <si>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</si>
  <si>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</si>
  <si>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</si>
  <si>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</si>
  <si>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</si>
  <si>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</si>
  <si>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</si>
  <si>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</si>
  <si>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</si>
  <si>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</si>
  <si>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</si>
  <si>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</si>
  <si>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</si>
  <si>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</si>
  <si>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</si>
  <si>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</si>
  <si>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</si>
  <si>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</si>
  <si>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</si>
  <si>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</si>
  <si>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</si>
  <si>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</si>
  <si>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</si>
  <si>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</si>
  <si>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</si>
  <si>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</si>
  <si>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</si>
  <si>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</si>
  <si>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</si>
  <si>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</si>
  <si>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</si>
  <si>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</si>
  <si>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</si>
  <si>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</si>
  <si>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</si>
  <si>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</si>
  <si>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</si>
  <si>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</si>
  <si>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</si>
  <si>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</si>
  <si>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</si>
  <si>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</si>
  <si>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</si>
  <si>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</si>
  <si>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</si>
  <si>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</si>
  <si>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</si>
  <si>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</si>
  <si>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</si>
  <si>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</si>
  <si>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</si>
  <si>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</si>
  <si>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</si>
  <si>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</si>
  <si>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</si>
  <si>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</si>
  <si>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</si>
  <si>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</si>
  <si>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</si>
  <si>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</si>
  <si>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</si>
  <si>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</si>
  <si>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</si>
  <si>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</si>
  <si>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</si>
  <si>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</si>
  <si>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</si>
  <si>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</si>
  <si>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</si>
  <si>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</si>
  <si>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</si>
  <si>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</si>
  <si>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</si>
  <si>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</si>
  <si>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</si>
  <si>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</si>
  <si>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</si>
  <si>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</si>
  <si>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</si>
  <si>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</si>
  <si>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</si>
  <si>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</si>
  <si>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</si>
  <si>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</si>
  <si>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</si>
  <si>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</si>
  <si>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</si>
  <si>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</si>
  <si>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</si>
  <si>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</si>
  <si>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</si>
  <si>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</si>
  <si>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</si>
  <si>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</si>
  <si>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</si>
  <si>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</si>
  <si>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</si>
  <si>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</si>
  <si>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</si>
  <si>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</si>
  <si>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</si>
  <si>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</si>
  <si>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</si>
  <si>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</si>
  <si>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</si>
  <si>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</si>
  <si>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</si>
  <si>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</si>
  <si>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</si>
  <si>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</si>
  <si>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</si>
  <si>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</si>
  <si>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</si>
  <si>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</si>
  <si>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</si>
  <si>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</si>
  <si>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</si>
  <si>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</si>
  <si>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</si>
  <si>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</si>
  <si>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</si>
  <si>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</si>
  <si>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</si>
  <si>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</si>
  <si>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</si>
  <si>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</si>
  <si>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</si>
  <si>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</si>
  <si>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</si>
  <si>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</si>
  <si>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</si>
  <si>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</si>
  <si>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</si>
  <si>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</si>
  <si>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</si>
  <si>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</si>
  <si>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</si>
  <si>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</si>
  <si>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</si>
  <si>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</si>
  <si>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</si>
  <si>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</si>
  <si>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</si>
  <si>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</si>
  <si>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</si>
  <si>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</si>
  <si>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</si>
  <si>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</si>
  <si>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</si>
  <si>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</si>
  <si>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</si>
  <si>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</si>
  <si>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</si>
  <si>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</si>
  <si>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</si>
  <si>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</si>
  <si>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</si>
  <si>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</si>
  <si>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</si>
  <si>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</si>
  <si>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</si>
  <si>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</si>
  <si>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</si>
  <si>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</si>
  <si>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</si>
  <si>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</si>
  <si>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</si>
  <si>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</si>
  <si>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</si>
  <si>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</si>
  <si>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</si>
  <si>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</si>
  <si>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</si>
  <si>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</si>
  <si>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</si>
  <si>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</si>
  <si>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</si>
  <si>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</si>
  <si>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</si>
  <si>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</si>
  <si>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</si>
  <si>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</si>
  <si>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</si>
  <si>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</si>
  <si>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</si>
  <si>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</si>
  <si>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</si>
  <si>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</si>
  <si>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</si>
  <si>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</si>
  <si>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</si>
  <si>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</si>
  <si>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</si>
  <si>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</si>
  <si>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</si>
  <si>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</si>
  <si>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</si>
  <si>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</si>
  <si>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</si>
  <si>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</si>
  <si>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</si>
  <si>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</si>
  <si>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</si>
  <si>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</si>
  <si>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</si>
  <si>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</si>
  <si>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</si>
  <si>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</si>
  <si>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</si>
  <si>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</si>
  <si>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</si>
  <si>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</si>
  <si>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</si>
  <si>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</si>
  <si>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</si>
  <si>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</si>
  <si>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</si>
  <si>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</si>
  <si>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</si>
  <si>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</si>
  <si>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</si>
  <si>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</si>
  <si>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</si>
  <si>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</si>
  <si>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</si>
  <si>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</si>
  <si>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</si>
  <si>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</si>
  <si>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</si>
  <si>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</si>
  <si>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</si>
  <si>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</si>
  <si>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</si>
  <si>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</si>
  <si>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</si>
  <si>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</si>
  <si>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</si>
  <si>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</si>
  <si>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</si>
  <si>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</si>
  <si>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</si>
  <si>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</si>
  <si>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</si>
  <si>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</si>
  <si>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</si>
  <si>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</si>
  <si>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</si>
  <si>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</si>
  <si>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</si>
  <si>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</si>
  <si>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</si>
  <si>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</si>
  <si>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</si>
  <si>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</si>
  <si>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</si>
  <si>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</si>
  <si>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</si>
  <si>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</si>
  <si>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</si>
  <si>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</si>
  <si>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</si>
  <si>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</si>
  <si>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</si>
  <si>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</si>
  <si>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</si>
  <si>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</si>
  <si>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</si>
  <si>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</si>
  <si>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</si>
  <si>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</si>
  <si>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</si>
  <si>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</si>
  <si>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</si>
  <si>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</si>
  <si>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</si>
  <si>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</si>
  <si>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</si>
  <si>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</si>
  <si>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</si>
  <si>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</si>
  <si>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</si>
  <si>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</si>
  <si>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</si>
  <si>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</si>
  <si>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</si>
  <si>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</si>
  <si>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</si>
  <si>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</si>
  <si>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</si>
  <si>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</si>
  <si>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</si>
  <si>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</si>
  <si>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</si>
  <si>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</si>
  <si>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</si>
  <si>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</si>
  <si>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</si>
  <si>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</si>
  <si>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</si>
  <si>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</si>
  <si>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</si>
  <si>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</si>
  <si>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</si>
  <si>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</si>
  <si>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</si>
  <si>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</si>
  <si>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</si>
  <si>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</si>
  <si>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</si>
  <si>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</si>
  <si>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</si>
  <si>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</si>
  <si>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</si>
  <si>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</si>
  <si>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</si>
  <si>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</si>
  <si>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</si>
  <si>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</si>
  <si>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</si>
  <si>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</si>
  <si>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</si>
  <si>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</si>
  <si>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</si>
  <si>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</si>
  <si>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</si>
  <si>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</si>
  <si>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</si>
  <si>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</si>
  <si>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</si>
  <si>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</si>
  <si>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</si>
  <si>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</si>
  <si>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</si>
  <si>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</si>
  <si>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</si>
  <si>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</si>
  <si>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</si>
  <si>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</si>
  <si>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</si>
  <si>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</si>
  <si>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</si>
  <si>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</si>
  <si>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</si>
  <si>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</si>
  <si>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</si>
  <si>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</si>
  <si>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</si>
  <si>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</si>
  <si>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</si>
  <si>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</si>
  <si>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</si>
  <si>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</si>
  <si>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</si>
  <si>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</si>
  <si>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</si>
  <si>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</si>
  <si>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</si>
  <si>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</si>
  <si>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</si>
  <si>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</si>
  <si>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</si>
  <si>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</si>
  <si>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</si>
  <si>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</si>
  <si>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</si>
  <si>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</si>
  <si>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</si>
  <si>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</si>
  <si>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</si>
  <si>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</si>
  <si>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</si>
  <si>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</si>
  <si>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</si>
  <si>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</si>
  <si>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</si>
  <si>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</si>
  <si>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</si>
  <si>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</si>
  <si>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</si>
  <si>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</si>
  <si>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</si>
  <si>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</si>
  <si>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</si>
  <si>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</si>
  <si>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</si>
  <si>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</si>
  <si>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</si>
  <si>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</si>
  <si>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</si>
  <si>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</si>
  <si>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</si>
  <si>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</si>
  <si>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</si>
  <si>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</si>
  <si>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</si>
  <si>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</si>
  <si>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</si>
  <si>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</si>
  <si>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</si>
  <si>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</si>
  <si>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</si>
  <si>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</si>
  <si>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</si>
  <si>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</si>
  <si>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</si>
  <si>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</si>
  <si>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</si>
  <si>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</si>
  <si>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</si>
  <si>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</si>
  <si>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</si>
  <si>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</si>
  <si>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</si>
  <si>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</si>
  <si>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</si>
  <si>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</si>
  <si>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</si>
  <si>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</si>
  <si>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</si>
  <si>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</si>
  <si>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</si>
  <si>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</si>
  <si>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</si>
  <si>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</si>
  <si>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</si>
  <si>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</si>
  <si>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</si>
  <si>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</si>
  <si>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</si>
  <si>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</si>
  <si>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</si>
  <si>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</si>
  <si>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</si>
  <si>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</si>
  <si>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</si>
  <si>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</si>
  <si>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</si>
  <si>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</si>
  <si>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</si>
  <si>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</si>
  <si>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</si>
  <si>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</si>
  <si>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</si>
  <si>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</si>
  <si>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</si>
  <si>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</si>
  <si>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</si>
  <si>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</si>
  <si>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</si>
  <si>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</si>
  <si>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</si>
  <si>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</si>
  <si>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</si>
  <si>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</si>
  <si>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</si>
  <si>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</si>
  <si>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</si>
  <si>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</si>
  <si>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</si>
  <si>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</si>
  <si>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</si>
  <si>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</si>
  <si>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</si>
  <si>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</si>
  <si>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</si>
  <si>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</si>
  <si>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</si>
  <si>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</si>
  <si>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</si>
  <si>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</si>
  <si>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</si>
  <si>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</si>
  <si>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</si>
  <si>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</si>
  <si>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</si>
  <si>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</si>
  <si>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</si>
  <si>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</si>
  <si>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</si>
  <si>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</si>
  <si>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</si>
  <si>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</si>
  <si>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</si>
  <si>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</si>
  <si>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</si>
  <si>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</si>
  <si>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</si>
  <si>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</si>
  <si>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</si>
  <si>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</si>
  <si>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</si>
  <si>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</si>
  <si>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</si>
  <si>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</si>
  <si>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</si>
  <si>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</si>
  <si>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</si>
  <si>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</si>
  <si>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</si>
  <si>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</si>
  <si>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</si>
  <si>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</si>
  <si>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</si>
  <si>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</si>
  <si>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</si>
  <si>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</si>
  <si>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</si>
  <si>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</si>
  <si>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</si>
  <si>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</si>
  <si>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</si>
  <si>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</si>
  <si>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</si>
  <si>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</si>
  <si>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</si>
  <si>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</si>
  <si>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</si>
  <si>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</si>
  <si>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</si>
  <si>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</si>
  <si>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</si>
  <si>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</si>
  <si>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</si>
  <si>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</si>
  <si>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</si>
  <si>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</si>
  <si>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</si>
  <si>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</si>
  <si>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</si>
  <si>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</si>
  <si>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</si>
  <si>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</si>
  <si>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</si>
  <si>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</si>
  <si>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</si>
  <si>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</si>
  <si>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</si>
  <si>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</si>
  <si>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</si>
  <si>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</si>
  <si>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</si>
  <si>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</si>
  <si>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</si>
  <si>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</si>
  <si>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</si>
  <si>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</si>
  <si>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</si>
  <si>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</si>
  <si>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</si>
  <si>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</si>
  <si>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</si>
  <si>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</si>
  <si>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</si>
  <si>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</si>
  <si>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</si>
  <si>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</si>
  <si>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</si>
  <si>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</si>
  <si>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</si>
  <si>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</si>
  <si>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</si>
  <si>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</si>
  <si>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</si>
  <si>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</si>
  <si>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</si>
  <si>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</si>
  <si>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</si>
  <si>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</si>
  <si>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</si>
  <si>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</si>
  <si>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</si>
  <si>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</si>
  <si>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</si>
  <si>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</si>
  <si>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</si>
  <si>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</si>
  <si>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</si>
  <si>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</si>
  <si>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</si>
  <si>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</si>
  <si>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</si>
  <si>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</si>
  <si>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</si>
  <si>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</si>
  <si>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</si>
  <si>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</si>
  <si>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</si>
  <si>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</si>
  <si>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</si>
  <si>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</si>
  <si>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</si>
  <si>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</si>
  <si>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</si>
  <si>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</si>
  <si>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</si>
  <si>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</si>
  <si>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</si>
  <si>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</si>
  <si>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</si>
  <si>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</si>
  <si>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</si>
  <si>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</si>
  <si>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</si>
  <si>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</si>
  <si>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</si>
  <si>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</si>
  <si>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</si>
  <si>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</si>
  <si>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</si>
  <si>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</si>
  <si>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</si>
  <si>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</si>
  <si>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</si>
  <si>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</si>
  <si>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</si>
  <si>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</si>
  <si>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</si>
  <si>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</si>
  <si>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</si>
  <si>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</si>
  <si>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</si>
  <si>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</si>
  <si>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</si>
  <si>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</si>
  <si>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</si>
  <si>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</si>
  <si>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</si>
  <si>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</si>
  <si>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</si>
  <si>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</si>
  <si>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</si>
  <si>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</si>
  <si>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</si>
  <si>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</si>
  <si>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</si>
  <si>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</si>
  <si>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</si>
  <si>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</si>
  <si>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</si>
  <si>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</si>
  <si>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</si>
  <si>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</si>
  <si>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</si>
  <si>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</si>
  <si>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</si>
  <si>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</si>
  <si>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</si>
  <si>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</si>
  <si>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</si>
  <si>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</si>
  <si>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</si>
  <si>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</si>
  <si>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</si>
  <si>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</si>
  <si>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</si>
  <si>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</si>
  <si>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</si>
  <si>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</si>
  <si>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</si>
  <si>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</si>
  <si>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</si>
  <si>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</si>
  <si>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</si>
  <si>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</si>
  <si>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</si>
  <si>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</si>
  <si>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</si>
  <si>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</si>
  <si>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</si>
  <si>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</si>
  <si>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</si>
  <si>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</si>
  <si>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</si>
  <si>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</si>
  <si>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</si>
  <si>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</si>
  <si>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</si>
  <si>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</si>
  <si>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</si>
  <si>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</si>
  <si>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</si>
  <si>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</si>
  <si>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</si>
  <si>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</si>
  <si>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</si>
  <si>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</si>
  <si>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</si>
  <si>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</si>
  <si>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</si>
  <si>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</si>
  <si>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</si>
  <si>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</si>
  <si>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</si>
  <si>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</si>
  <si>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</si>
  <si>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</si>
  <si>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</si>
  <si>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</si>
  <si>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</si>
  <si>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</si>
  <si>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</si>
  <si>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</si>
  <si>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</si>
  <si>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</si>
  <si>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</si>
  <si>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</si>
  <si>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</si>
  <si>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</si>
  <si>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</si>
  <si>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</si>
  <si>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</si>
  <si>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</si>
  <si>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</si>
  <si>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</si>
  <si>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</si>
  <si>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</si>
  <si>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</si>
  <si>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</si>
  <si>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</si>
  <si>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</si>
  <si>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</si>
  <si>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</si>
  <si>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</si>
  <si>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</si>
  <si>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</si>
  <si>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</si>
  <si>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</si>
  <si>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</si>
  <si>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</si>
  <si>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</si>
  <si>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</si>
  <si>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</si>
  <si>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</si>
  <si>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</si>
  <si>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</si>
  <si>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</si>
  <si>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</si>
  <si>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</si>
  <si>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</si>
  <si>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</si>
  <si>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</si>
  <si>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</si>
  <si>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</si>
  <si>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</si>
  <si>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</si>
  <si>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</si>
  <si>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</si>
  <si>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</si>
  <si>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</si>
  <si>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</si>
  <si>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</si>
  <si>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</si>
  <si>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</si>
  <si>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</si>
  <si>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</si>
  <si>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</si>
  <si>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</si>
  <si>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</si>
  <si>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</si>
  <si>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</si>
  <si>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</si>
  <si>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</si>
  <si>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</si>
  <si>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</si>
  <si>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</si>
  <si>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</si>
  <si>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</si>
  <si>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</si>
  <si>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</si>
  <si>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</si>
  <si>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</si>
  <si>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</si>
  <si>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</si>
  <si>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</si>
  <si>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</si>
  <si>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</si>
  <si>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</si>
  <si>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</si>
  <si>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</si>
  <si>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</si>
  <si>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</si>
  <si>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</si>
  <si>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</si>
  <si>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</si>
  <si>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</si>
  <si>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</si>
  <si>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</si>
  <si>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</si>
  <si>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</si>
  <si>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</si>
  <si>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</si>
  <si>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</si>
  <si>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</si>
  <si>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</si>
  <si>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</si>
  <si>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</si>
  <si>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</si>
  <si>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</si>
  <si>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</si>
  <si>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</si>
  <si>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</si>
  <si>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</si>
  <si>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</si>
  <si>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</si>
  <si>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</si>
  <si>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</si>
  <si>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</si>
  <si>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</si>
  <si>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</si>
  <si>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</si>
  <si>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</si>
  <si>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</si>
  <si>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</si>
  <si>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</si>
  <si>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</si>
  <si>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</si>
  <si>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</si>
  <si>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</si>
  <si>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</si>
  <si>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</si>
  <si>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</si>
  <si>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</si>
  <si>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</si>
  <si>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</si>
  <si>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</si>
  <si>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</si>
  <si>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</si>
  <si>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</si>
  <si>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</si>
  <si>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</si>
  <si>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</si>
  <si>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</si>
  <si>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</si>
  <si>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</si>
  <si>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</si>
  <si>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</si>
  <si>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</si>
  <si>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</si>
  <si>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</si>
  <si>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</si>
  <si>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</si>
  <si>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</si>
  <si>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</si>
  <si>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</si>
  <si>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</si>
  <si>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</si>
  <si>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</si>
  <si>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</si>
  <si>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</si>
  <si>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</si>
  <si>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</si>
  <si>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</si>
  <si>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</si>
  <si>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</si>
  <si>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</si>
  <si>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</si>
  <si>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</si>
  <si>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</si>
  <si>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</si>
  <si>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</si>
  <si>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</si>
  <si>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</si>
  <si>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</si>
  <si>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</si>
  <si>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</si>
  <si>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</si>
  <si>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</si>
  <si>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</si>
  <si>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</si>
  <si>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</si>
  <si>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</si>
  <si>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</si>
  <si>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</si>
  <si>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</si>
  <si>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</si>
  <si>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</si>
  <si>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</si>
  <si>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</si>
  <si>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</si>
  <si>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</si>
  <si>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</si>
  <si>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</si>
  <si>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</si>
  <si>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</si>
  <si>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</si>
  <si>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</si>
  <si>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</si>
  <si>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</si>
  <si>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</si>
  <si>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</si>
  <si>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</si>
  <si>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</si>
  <si>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</si>
  <si>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</si>
  <si>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</si>
  <si>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</si>
  <si>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</si>
  <si>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</si>
  <si>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</si>
  <si>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</si>
  <si>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</si>
  <si>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</si>
  <si>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</si>
  <si>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</si>
  <si>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</si>
  <si>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</si>
  <si>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</si>
  <si>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</si>
  <si>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</si>
  <si>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</si>
  <si>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</si>
  <si>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</si>
  <si>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</si>
  <si>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</si>
  <si>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</si>
  <si>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</si>
  <si>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</si>
  <si>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</si>
  <si>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</si>
  <si>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</si>
  <si>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</si>
  <si>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</si>
  <si>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</si>
  <si>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</si>
  <si>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</si>
  <si>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</si>
  <si>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</si>
  <si>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</si>
  <si>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</si>
  <si>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</si>
  <si>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</si>
  <si>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</si>
  <si>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</si>
  <si>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</si>
  <si>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</si>
  <si>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</si>
  <si>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</si>
  <si>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</si>
  <si>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</si>
  <si>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</si>
  <si>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</si>
  <si>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</si>
  <si>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</si>
  <si>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</si>
  <si>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</si>
  <si>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</si>
  <si>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</si>
  <si>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</si>
  <si>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</si>
  <si>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</si>
  <si>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</si>
  <si>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</si>
  <si>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</si>
  <si>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</si>
  <si>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</si>
  <si>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</si>
  <si>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</si>
  <si>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</si>
  <si>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</si>
  <si>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</si>
  <si>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</si>
  <si>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</si>
  <si>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</si>
  <si>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</si>
  <si>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</si>
  <si>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</si>
  <si>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</si>
  <si>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</si>
  <si>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</si>
  <si>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</si>
  <si>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</si>
  <si>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</si>
  <si>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</si>
  <si>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</si>
  <si>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</si>
  <si>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</si>
  <si>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</si>
  <si>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</si>
  <si>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</si>
  <si>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</si>
  <si>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</si>
  <si>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</si>
  <si>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</si>
  <si>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</si>
  <si>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</si>
  <si>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</si>
  <si>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</si>
  <si>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</si>
  <si>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</si>
  <si>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</si>
  <si>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</si>
  <si>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</si>
  <si>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</si>
  <si>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</si>
  <si>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</si>
  <si>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</si>
  <si>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</si>
  <si>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</si>
  <si>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</si>
  <si>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</si>
  <si>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</si>
  <si>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</si>
  <si>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</si>
  <si>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</si>
  <si>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</si>
  <si>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</si>
  <si>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</si>
  <si>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</si>
  <si>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</si>
  <si>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</si>
  <si>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</si>
  <si>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</si>
  <si>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</si>
  <si>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</si>
  <si>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</si>
  <si>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</si>
  <si>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</si>
  <si>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</si>
  <si>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</si>
  <si>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</si>
  <si>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</si>
  <si>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</si>
  <si>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</si>
  <si>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</si>
  <si>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</si>
  <si>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</si>
  <si>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</si>
  <si>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</si>
  <si>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</si>
  <si>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</si>
  <si>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</si>
  <si>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</si>
  <si>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</si>
  <si>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</si>
  <si>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</si>
  <si>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</si>
  <si>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</si>
  <si>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</si>
  <si>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</si>
  <si>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</si>
  <si>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</si>
  <si>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</si>
  <si>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</si>
  <si>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</si>
  <si>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</si>
  <si>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</si>
  <si>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</si>
  <si>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</si>
  <si>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</si>
  <si>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</si>
  <si>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</si>
  <si>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</si>
  <si>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</si>
  <si>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</si>
  <si>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</si>
  <si>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</si>
  <si>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</si>
  <si>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</si>
  <si>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</si>
  <si>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</si>
  <si>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</si>
  <si>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</si>
  <si>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</si>
  <si>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</si>
  <si>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</si>
  <si>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</si>
  <si>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</si>
  <si>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</si>
  <si>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</si>
  <si>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</si>
  <si>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</si>
  <si>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</si>
  <si>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</si>
  <si>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</si>
  <si>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</si>
  <si>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</si>
  <si>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</si>
  <si>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</si>
  <si>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</si>
  <si>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</si>
  <si>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</si>
  <si>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</si>
  <si>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</si>
  <si>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</si>
  <si>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</si>
  <si>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</si>
  <si>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</si>
  <si>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</si>
  <si>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</si>
  <si>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</si>
  <si>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</si>
  <si>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</si>
  <si>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</si>
  <si>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</si>
  <si>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</si>
  <si>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</si>
  <si>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</si>
  <si>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</si>
  <si>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</si>
  <si>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</si>
  <si>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</si>
  <si>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</si>
  <si>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</si>
  <si>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</si>
  <si>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</si>
  <si>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</si>
  <si>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</si>
  <si>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</si>
  <si>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</si>
  <si>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</si>
  <si>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</si>
  <si>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</si>
  <si>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</si>
  <si>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</si>
  <si>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</si>
  <si>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</si>
  <si>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</si>
  <si>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</si>
  <si>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</si>
  <si>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</si>
  <si>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</si>
  <si>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</si>
  <si>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</si>
  <si>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</si>
  <si>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</si>
  <si>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</si>
  <si>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</si>
  <si>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</si>
  <si>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</si>
  <si>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</si>
  <si>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</si>
  <si>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</si>
  <si>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</si>
  <si>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</si>
  <si>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</si>
  <si>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</si>
  <si>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</si>
  <si>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</si>
  <si>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</si>
  <si>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</si>
  <si>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</si>
  <si>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</si>
  <si>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</si>
  <si>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</si>
  <si>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</si>
  <si>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</si>
  <si>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</si>
  <si>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</si>
  <si>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</si>
  <si>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</si>
  <si>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</si>
  <si>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</si>
  <si>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</si>
  <si>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</si>
  <si>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</si>
  <si>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</si>
  <si>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</si>
  <si>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</si>
  <si>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</si>
  <si>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</si>
  <si>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</si>
  <si>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</si>
  <si>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</si>
  <si>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</si>
  <si>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</si>
  <si>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</si>
  <si>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</si>
  <si>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</si>
  <si>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</si>
  <si>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</si>
  <si>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</si>
  <si>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</si>
  <si>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</si>
  <si>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</si>
  <si>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</si>
  <si>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</si>
  <si>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</si>
  <si>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</si>
  <si>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</si>
  <si>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</si>
  <si>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</si>
  <si>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</si>
  <si>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</si>
  <si>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</si>
  <si>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</si>
  <si>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</si>
  <si>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</si>
  <si>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</si>
  <si>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</si>
  <si>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</si>
  <si>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</si>
  <si>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</si>
  <si>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</si>
  <si>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</si>
  <si>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</si>
  <si>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</si>
  <si>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</si>
  <si>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</si>
  <si>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</si>
  <si>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</si>
  <si>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</si>
  <si>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</si>
  <si>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</si>
  <si>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</si>
  <si>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</si>
  <si>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</si>
  <si>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</si>
  <si>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</si>
  <si>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</si>
  <si>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</si>
  <si>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</si>
  <si>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</si>
  <si>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</si>
  <si>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</si>
  <si>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</si>
  <si>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</si>
  <si>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</si>
  <si>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</si>
  <si>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</si>
  <si>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</si>
  <si>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</si>
  <si>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</si>
  <si>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</si>
  <si>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</si>
  <si>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</si>
  <si>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</si>
  <si>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</si>
  <si>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</si>
  <si>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</si>
  <si>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</si>
  <si>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</si>
  <si>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</si>
  <si>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</si>
  <si>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</si>
  <si>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</si>
  <si>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</si>
  <si>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</si>
  <si>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</si>
  <si>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</si>
  <si>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</si>
  <si>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</si>
  <si>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</si>
  <si>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</si>
  <si>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</si>
  <si>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</si>
  <si>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</si>
  <si>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</si>
  <si>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</si>
  <si>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</si>
  <si>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</si>
  <si>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</si>
  <si>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</si>
  <si>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</si>
  <si>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</si>
  <si>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</si>
  <si>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</si>
  <si>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</si>
  <si>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</si>
  <si>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</si>
  <si>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</si>
  <si>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</si>
  <si>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</si>
  <si>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</si>
  <si>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</si>
  <si>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</si>
  <si>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</si>
  <si>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</si>
  <si>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</si>
  <si>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</si>
  <si>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</si>
  <si>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</si>
  <si>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</si>
  <si>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</si>
  <si>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</si>
  <si>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</si>
  <si>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</si>
  <si>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</si>
  <si>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</si>
  <si>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</si>
  <si>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</si>
  <si>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</si>
  <si>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</si>
  <si>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</si>
  <si>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</si>
  <si>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</si>
  <si>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</si>
  <si>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</si>
  <si>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</si>
  <si>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</si>
  <si>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</si>
  <si>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</si>
  <si>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</si>
  <si>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</si>
  <si>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</si>
  <si>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</si>
  <si>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</si>
  <si>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</si>
  <si>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</si>
  <si>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</si>
  <si>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</si>
  <si>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</si>
  <si>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</si>
  <si>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</si>
  <si>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</si>
  <si>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</si>
  <si>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</si>
  <si>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</si>
  <si>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</si>
  <si>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</si>
  <si>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</si>
  <si>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</si>
  <si>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</si>
  <si>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</si>
  <si>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</si>
  <si>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</si>
  <si>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</si>
  <si>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</si>
  <si>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</si>
  <si>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</si>
  <si>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</si>
  <si>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</si>
  <si>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</si>
  <si>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</si>
  <si>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</si>
  <si>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</si>
  <si>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</si>
  <si>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</si>
  <si>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</si>
  <si>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</si>
  <si>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</si>
  <si>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</si>
  <si>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</si>
  <si>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</si>
  <si>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</si>
  <si>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</si>
  <si>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</si>
  <si>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</si>
  <si>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</si>
  <si>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</si>
  <si>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</si>
  <si>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</si>
  <si>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</si>
  <si>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</si>
  <si>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</si>
  <si>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</si>
  <si>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</si>
  <si>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</si>
  <si>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</si>
  <si>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</si>
  <si>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</si>
  <si>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</si>
  <si>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</si>
  <si>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</si>
  <si>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</si>
  <si>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</si>
  <si>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</si>
  <si>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</si>
  <si>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</si>
  <si>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</si>
  <si>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</si>
  <si>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</si>
  <si>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</si>
  <si>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</si>
  <si>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</si>
  <si>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</si>
  <si>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</si>
  <si>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</si>
  <si>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</si>
  <si>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</si>
  <si>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</si>
  <si>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</si>
  <si>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</si>
  <si>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</si>
  <si>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</si>
  <si>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</si>
  <si>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</si>
  <si>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</si>
  <si>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</si>
  <si>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</si>
  <si>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</si>
  <si>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</si>
  <si>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</si>
  <si>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</si>
  <si>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</si>
  <si>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</si>
  <si>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</si>
  <si>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</si>
  <si>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</si>
  <si>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</si>
  <si>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</si>
  <si>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</si>
  <si>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</si>
  <si>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</si>
  <si>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</si>
  <si>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</si>
  <si>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</si>
  <si>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</si>
  <si>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</si>
  <si>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</si>
  <si>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</si>
  <si>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</si>
  <si>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</si>
  <si>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</si>
  <si>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</si>
  <si>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</si>
  <si>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</si>
  <si>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</si>
  <si>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</si>
  <si>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</si>
  <si>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</si>
  <si>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</si>
  <si>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</si>
  <si>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</si>
  <si>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</si>
  <si>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</si>
  <si>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</si>
  <si>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</si>
  <si>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</si>
  <si>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</si>
  <si>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</si>
  <si>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</si>
  <si>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</si>
  <si>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</si>
  <si>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</si>
  <si>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</si>
  <si>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</si>
  <si>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</si>
  <si>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</si>
  <si>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</si>
  <si>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</si>
  <si>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</si>
  <si>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</si>
  <si>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</si>
  <si>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</si>
  <si>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</si>
  <si>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</si>
  <si>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</si>
  <si>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</si>
  <si>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</si>
  <si>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</si>
  <si>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</si>
  <si>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</si>
  <si>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</si>
  <si>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</si>
  <si>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</si>
  <si>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</si>
  <si>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</si>
  <si>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</si>
  <si>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</si>
  <si>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</si>
  <si>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</si>
  <si>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</si>
  <si>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</si>
  <si>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</si>
  <si>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</si>
  <si>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</si>
  <si>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</si>
  <si>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</si>
  <si>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</si>
  <si>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</si>
  <si>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</si>
  <si>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</si>
  <si>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</si>
  <si>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</si>
  <si>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</si>
  <si>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</si>
  <si>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</si>
  <si>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</si>
  <si>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</si>
  <si>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</si>
  <si>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</si>
  <si>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</si>
  <si>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</si>
  <si>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</si>
  <si>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</si>
  <si>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</si>
  <si>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</si>
  <si>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</si>
  <si>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</si>
  <si>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</si>
  <si>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</si>
  <si>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</si>
  <si>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</si>
  <si>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</si>
  <si>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</si>
  <si>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</si>
  <si>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</si>
  <si>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</si>
  <si>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</si>
  <si>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</si>
  <si>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</si>
  <si>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</si>
  <si>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</si>
  <si>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</si>
  <si>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</si>
  <si>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</si>
  <si>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</si>
  <si>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</si>
  <si>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</si>
  <si>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</si>
  <si>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</si>
  <si>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</si>
  <si>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</si>
  <si>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</si>
  <si>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</si>
  <si>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</si>
  <si>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</si>
  <si>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</si>
  <si>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</si>
  <si>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</si>
  <si>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</si>
  <si>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</si>
  <si>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</si>
  <si>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</si>
  <si>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</si>
  <si>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</si>
  <si>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</si>
  <si>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</si>
  <si>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</si>
  <si>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</si>
  <si>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</si>
  <si>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</si>
  <si>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</si>
  <si>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</si>
  <si>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</si>
  <si>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</si>
  <si>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</si>
  <si>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</si>
  <si>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</si>
  <si>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</si>
  <si>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</si>
  <si>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</si>
  <si>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</si>
  <si>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</si>
  <si>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</si>
  <si>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</si>
  <si>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</si>
  <si>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</si>
  <si>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</si>
  <si>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</si>
  <si>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</si>
  <si>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</si>
  <si>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</si>
  <si>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</si>
  <si>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</si>
  <si>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</si>
  <si>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</si>
  <si>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</si>
  <si>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</si>
  <si>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</si>
  <si>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</si>
  <si>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</si>
  <si>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</si>
  <si>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</si>
  <si>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</si>
  <si>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</si>
  <si>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</si>
  <si>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</si>
  <si>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</si>
  <si>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</si>
  <si>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</si>
  <si>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</si>
  <si>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</si>
  <si>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</si>
  <si>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</si>
  <si>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</si>
  <si>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</si>
  <si>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</si>
  <si>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</si>
  <si>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</si>
  <si>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</si>
  <si>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</si>
  <si>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</si>
  <si>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</si>
  <si>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</si>
  <si>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</si>
  <si>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</si>
  <si>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</si>
  <si>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</si>
  <si>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</si>
  <si>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</si>
  <si>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</si>
  <si>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</si>
  <si>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</si>
  <si>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</si>
  <si>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</si>
  <si>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</si>
  <si>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</si>
  <si>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</si>
  <si>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</si>
  <si>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</si>
  <si>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</si>
  <si>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</si>
  <si>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</si>
  <si>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</si>
  <si>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</si>
  <si>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</si>
  <si>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</si>
  <si>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</si>
  <si>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</si>
  <si>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</si>
  <si>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</si>
  <si>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</si>
  <si>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</si>
  <si>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</si>
  <si>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</si>
  <si>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</si>
  <si>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</si>
  <si>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</si>
  <si>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</si>
  <si>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</si>
  <si>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</si>
  <si>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</si>
  <si>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</si>
  <si>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</si>
  <si>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</si>
  <si>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</si>
  <si>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</si>
  <si>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</si>
  <si>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</si>
  <si>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</si>
  <si>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</si>
  <si>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</si>
  <si>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</si>
  <si>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</si>
  <si>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</si>
  <si>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</si>
  <si>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</si>
  <si>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</si>
  <si>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</si>
  <si>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</si>
  <si>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</si>
  <si>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</si>
  <si>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</si>
  <si>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</si>
  <si>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</si>
  <si>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</si>
  <si>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</si>
  <si>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</si>
  <si>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</si>
  <si>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</si>
  <si>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</si>
  <si>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</si>
  <si>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</si>
  <si>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</si>
  <si>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</si>
  <si>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</si>
  <si>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</si>
  <si>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</si>
  <si>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</si>
  <si>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</si>
  <si>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</si>
  <si>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</si>
  <si>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</si>
  <si>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</si>
  <si>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</si>
  <si>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</si>
  <si>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</si>
  <si>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</si>
  <si>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</si>
  <si>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</si>
  <si>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</si>
  <si>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</si>
  <si>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</si>
  <si>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</si>
  <si>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</si>
  <si>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</si>
  <si>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</si>
  <si>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</si>
  <si>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</si>
  <si>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</si>
  <si>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</si>
  <si>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</si>
  <si>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</si>
  <si>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</si>
  <si>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</si>
  <si>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</si>
  <si>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</si>
  <si>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</si>
  <si>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</si>
  <si>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</si>
  <si>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</si>
  <si>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</si>
  <si>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</si>
  <si>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</si>
  <si>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</si>
  <si>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</si>
  <si>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</si>
  <si>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</si>
  <si>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</si>
  <si>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</si>
  <si>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</si>
  <si>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</si>
  <si>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</si>
  <si>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</si>
  <si>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</si>
  <si>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</si>
  <si>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</si>
  <si>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</si>
  <si>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</si>
  <si>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</si>
  <si>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</si>
  <si>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</si>
  <si>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</si>
  <si>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</si>
  <si>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</si>
  <si>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</si>
  <si>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</si>
  <si>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</si>
  <si>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</si>
  <si>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</si>
  <si>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</si>
  <si>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</si>
  <si>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</si>
  <si>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</si>
  <si>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</si>
  <si>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</si>
  <si>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</si>
  <si>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</si>
  <si>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</si>
  <si>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</si>
  <si>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</si>
  <si>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</si>
  <si>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</si>
  <si>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</si>
  <si>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</si>
  <si>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</si>
  <si>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</si>
  <si>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</si>
  <si>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</si>
  <si>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</si>
  <si>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</si>
  <si>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</si>
  <si>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</si>
  <si>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</si>
  <si>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</si>
  <si>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</si>
  <si>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</si>
  <si>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</si>
  <si>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</si>
  <si>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</si>
  <si>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</si>
  <si>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</si>
  <si>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</si>
  <si>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</si>
  <si>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</si>
  <si>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</si>
  <si>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</si>
  <si>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</si>
  <si>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</si>
  <si>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</si>
  <si>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</si>
  <si>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</si>
  <si>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</si>
  <si>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</si>
  <si>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</si>
  <si>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</si>
  <si>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</si>
  <si>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</si>
  <si>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</si>
  <si>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</si>
  <si>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</si>
  <si>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</si>
  <si>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</si>
  <si>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</si>
  <si>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</si>
  <si>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</si>
  <si>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</si>
  <si>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</si>
  <si>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</si>
  <si>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</si>
  <si>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</si>
  <si>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</si>
  <si>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</si>
  <si>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</si>
  <si>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</si>
  <si>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</si>
  <si>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</si>
  <si>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</si>
  <si>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</si>
  <si>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</si>
  <si>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</si>
  <si>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</si>
  <si>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</si>
  <si>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</si>
  <si>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</si>
  <si>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</si>
  <si>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</si>
  <si>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</si>
  <si>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</si>
  <si>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</si>
  <si>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</si>
  <si>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</si>
  <si>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</si>
  <si>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</si>
  <si>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</si>
  <si>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</si>
  <si>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</si>
  <si>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</si>
  <si>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</si>
  <si>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</si>
  <si>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</si>
  <si>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</si>
  <si>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</si>
  <si>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</si>
  <si>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</si>
  <si>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</si>
  <si>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</si>
  <si>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</si>
  <si>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</si>
  <si>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</si>
  <si>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</si>
  <si>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</si>
  <si>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</si>
  <si>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</si>
  <si>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</si>
  <si>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</si>
  <si>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</si>
  <si>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</si>
  <si>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</si>
  <si>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</si>
  <si>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</si>
  <si>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</si>
  <si>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</si>
  <si>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</si>
  <si>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</si>
  <si>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</si>
  <si>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</si>
  <si>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</si>
  <si>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</si>
  <si>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</si>
  <si>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</si>
  <si>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</si>
  <si>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</si>
  <si>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</si>
  <si>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</si>
  <si>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</si>
  <si>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</si>
  <si>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</si>
  <si>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</si>
  <si>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</si>
  <si>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</si>
  <si>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</si>
  <si>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</si>
  <si>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</si>
  <si>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</si>
  <si>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</si>
  <si>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</si>
  <si>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</si>
  <si>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</si>
  <si>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</si>
  <si>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</si>
  <si>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</si>
  <si>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</si>
  <si>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</si>
  <si>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</si>
  <si>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</si>
  <si>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</si>
  <si>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</si>
  <si>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</si>
  <si>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</si>
  <si>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</si>
  <si>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</si>
  <si>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</si>
  <si>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</si>
  <si>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</si>
  <si>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</si>
  <si>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</si>
  <si>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</si>
  <si>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</si>
  <si>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</si>
  <si>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</si>
  <si>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</si>
  <si>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</si>
  <si>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</si>
  <si>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</si>
  <si>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</si>
  <si>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</si>
  <si>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</si>
  <si>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</si>
  <si>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</si>
  <si>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</si>
  <si>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</si>
  <si>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</si>
  <si>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</si>
  <si>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</si>
  <si>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</si>
  <si>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</si>
  <si>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</si>
  <si>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</si>
  <si>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</si>
  <si>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</si>
  <si>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</si>
  <si>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</si>
  <si>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</si>
  <si>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</si>
  <si>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</si>
  <si>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</si>
  <si>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</si>
  <si>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</si>
  <si>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</si>
  <si>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</si>
  <si>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</si>
  <si>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</si>
  <si>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</si>
  <si>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</si>
  <si>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</si>
  <si>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</si>
  <si>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</si>
  <si>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</si>
  <si>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</si>
  <si>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</si>
  <si>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</si>
  <si>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</si>
  <si>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</si>
  <si>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</si>
  <si>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</si>
  <si>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</si>
  <si>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</si>
  <si>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</si>
  <si>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</si>
  <si>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</si>
  <si>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</si>
  <si>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</si>
  <si>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</si>
  <si>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</si>
  <si>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</si>
  <si>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</si>
  <si>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</si>
  <si>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</si>
  <si>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</si>
  <si>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</si>
  <si>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</si>
  <si>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</si>
  <si>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</si>
  <si>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</si>
  <si>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</si>
  <si>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</si>
  <si>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</si>
  <si>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</si>
  <si>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</si>
  <si>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</si>
  <si>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</si>
  <si>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</si>
  <si>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</si>
  <si>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</si>
  <si>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</si>
  <si>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</si>
  <si>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</si>
  <si>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</si>
  <si>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</si>
  <si>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</si>
  <si>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</si>
  <si>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</si>
  <si>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</si>
  <si>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</si>
  <si>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</si>
  <si>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</si>
  <si>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</si>
  <si>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</si>
  <si>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</si>
  <si>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</si>
  <si>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</si>
  <si>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</si>
  <si>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</si>
  <si>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</si>
  <si>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</si>
  <si>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</si>
  <si>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</si>
  <si>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</si>
  <si>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</si>
  <si>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</si>
  <si>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</si>
  <si>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</si>
  <si>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</si>
  <si>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</si>
  <si>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</si>
  <si>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</si>
  <si>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</si>
  <si>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</si>
  <si>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</si>
  <si>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</si>
  <si>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</si>
  <si>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</si>
  <si>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</si>
  <si>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</si>
  <si>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</si>
  <si>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</si>
  <si>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</si>
  <si>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</si>
  <si>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</si>
  <si>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</si>
  <si>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</si>
  <si>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</si>
  <si>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</si>
  <si>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</si>
  <si>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</si>
  <si>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</si>
  <si>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</si>
  <si>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</si>
  <si>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</si>
  <si>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</si>
  <si>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</si>
  <si>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</si>
  <si>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</si>
  <si>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</si>
  <si>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</si>
  <si>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</si>
  <si>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</si>
  <si>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</si>
  <si>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</si>
  <si>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</si>
  <si>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</si>
  <si>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</si>
  <si>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</si>
  <si>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</si>
  <si>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</si>
  <si>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</si>
  <si>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</si>
  <si>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</si>
  <si>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</si>
  <si>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</si>
  <si>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</si>
  <si>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</si>
  <si>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</si>
  <si>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</si>
  <si>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</si>
  <si>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</si>
  <si>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</si>
  <si>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</si>
  <si>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</si>
  <si>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</si>
  <si>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</si>
  <si>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</si>
  <si>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</si>
  <si>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</si>
  <si>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</si>
  <si>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</si>
  <si>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</si>
  <si>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</si>
  <si>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</si>
  <si>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</si>
  <si>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</si>
  <si>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</si>
  <si>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</si>
  <si>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</si>
  <si>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</si>
  <si>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</si>
  <si>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</si>
  <si>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</si>
  <si>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</si>
  <si>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</si>
  <si>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</si>
  <si>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</si>
  <si>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</si>
  <si>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</si>
  <si>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</si>
  <si>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</si>
  <si>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</si>
  <si>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</si>
  <si>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</si>
  <si>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</si>
  <si>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</si>
  <si>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</si>
  <si>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</si>
  <si>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</si>
  <si>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</si>
  <si>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</si>
  <si>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</si>
  <si>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</si>
  <si>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</si>
  <si>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</si>
  <si>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</si>
  <si>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</si>
  <si>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</si>
  <si>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</si>
  <si>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</si>
  <si>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</si>
  <si>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</si>
  <si>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</si>
  <si>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</si>
  <si>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</si>
  <si>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</si>
  <si>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</si>
  <si>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</si>
  <si>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</si>
  <si>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</si>
  <si>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</si>
  <si>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</si>
  <si>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</si>
  <si>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</si>
  <si>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</si>
  <si>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</si>
  <si>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</si>
  <si>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</si>
  <si>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</si>
  <si>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</si>
  <si>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</si>
  <si>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</si>
  <si>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</si>
  <si>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</si>
  <si>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</si>
  <si>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</si>
  <si>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</si>
  <si>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</si>
  <si>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</si>
  <si>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</si>
  <si>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</si>
  <si>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</si>
  <si>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</si>
  <si>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</si>
  <si>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</si>
  <si>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</si>
  <si>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</si>
  <si>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</si>
  <si>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</si>
  <si>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</si>
  <si>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</si>
  <si>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</si>
  <si>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</si>
  <si>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</si>
  <si>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</si>
  <si>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</si>
  <si>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</si>
  <si>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</si>
  <si>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</si>
  <si>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</si>
  <si>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</si>
  <si>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</si>
  <si>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</si>
  <si>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</si>
  <si>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</si>
  <si>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</si>
  <si>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</si>
  <si>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</si>
  <si>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</si>
  <si>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</si>
  <si>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</si>
  <si>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</si>
  <si>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</si>
  <si>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</si>
  <si>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</si>
  <si>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</si>
  <si>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</si>
  <si>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</si>
  <si>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</si>
  <si>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</si>
  <si>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</si>
  <si>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</si>
  <si>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</si>
  <si>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</si>
  <si>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</si>
  <si>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</si>
  <si>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</si>
  <si>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</si>
  <si>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</si>
  <si>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</si>
  <si>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</si>
  <si>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</si>
  <si>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</si>
  <si>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</si>
  <si>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</si>
  <si>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</si>
  <si>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</si>
  <si>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</si>
  <si>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</si>
  <si>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</si>
  <si>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</si>
  <si>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</si>
  <si>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</si>
  <si>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</si>
  <si>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</si>
  <si>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</si>
  <si>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</si>
  <si>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</si>
  <si>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</si>
  <si>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</si>
  <si>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</si>
  <si>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</si>
  <si>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</si>
  <si>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</si>
  <si>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</si>
  <si>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</si>
  <si>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</si>
  <si>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</si>
  <si>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</si>
  <si>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</si>
  <si>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</si>
  <si>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</si>
  <si>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</si>
  <si>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</si>
  <si>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</si>
  <si>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</si>
  <si>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</si>
  <si>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</si>
  <si>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</si>
  <si>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</si>
  <si>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</si>
  <si>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</si>
  <si>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</si>
  <si>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</si>
  <si>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</si>
  <si>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</si>
  <si>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</si>
  <si>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</si>
  <si>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</si>
  <si>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</si>
  <si>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</si>
  <si>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</si>
  <si>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</si>
  <si>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</si>
  <si>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</si>
  <si>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</si>
  <si>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</si>
  <si>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</si>
  <si>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</si>
  <si>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</si>
  <si>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</si>
  <si>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</si>
  <si>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</si>
  <si>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</si>
  <si>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</si>
  <si>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</si>
  <si>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</si>
  <si>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</si>
  <si>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</si>
  <si>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</si>
  <si>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</si>
  <si>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</si>
  <si>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</si>
  <si>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</si>
  <si>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</si>
  <si>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</si>
  <si>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</si>
  <si>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</si>
  <si>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</si>
  <si>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</si>
  <si>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</si>
  <si>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</si>
  <si>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</si>
  <si>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</si>
  <si>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</si>
  <si>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</si>
  <si>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</si>
  <si>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</si>
  <si>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</si>
  <si>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</si>
  <si>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</si>
  <si>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</si>
  <si>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</si>
  <si>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</si>
  <si>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</si>
  <si>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</si>
  <si>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</si>
  <si>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</si>
  <si>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</si>
  <si>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</si>
  <si>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</si>
  <si>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</si>
  <si>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</si>
  <si>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</si>
  <si>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</si>
  <si>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</si>
  <si>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</si>
  <si>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</si>
  <si>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</si>
  <si>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</si>
  <si>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</si>
  <si>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</si>
  <si>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</si>
  <si>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</si>
  <si>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</si>
  <si>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</si>
  <si>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</si>
  <si>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</si>
  <si>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</si>
  <si>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</si>
  <si>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</si>
  <si>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</si>
  <si>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</si>
  <si>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</si>
  <si>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</si>
  <si>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</si>
  <si>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</si>
  <si>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</si>
  <si>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</si>
  <si>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</si>
  <si>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</si>
  <si>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</si>
  <si>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</si>
  <si>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</si>
  <si>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</si>
  <si>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</si>
  <si>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</si>
  <si>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</si>
  <si>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</si>
  <si>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</si>
  <si>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</si>
  <si>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</si>
  <si>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</si>
  <si>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</si>
  <si>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</si>
  <si>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</si>
  <si>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</si>
  <si>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</si>
  <si>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</si>
  <si>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</si>
  <si>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</si>
  <si>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</si>
  <si>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</si>
  <si>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</si>
  <si>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</si>
  <si>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</si>
  <si>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</si>
  <si>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</si>
  <si>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</si>
  <si>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</si>
  <si>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</si>
  <si>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</si>
  <si>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</si>
  <si>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</si>
  <si>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</si>
  <si>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</si>
  <si>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</si>
  <si>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</si>
  <si>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</si>
  <si>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</si>
  <si>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</si>
  <si>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</si>
  <si>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</si>
  <si>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</si>
  <si>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</si>
  <si>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</si>
  <si>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</si>
  <si>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</si>
  <si>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</si>
  <si>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</si>
  <si>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</si>
  <si>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</si>
  <si>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</si>
  <si>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</si>
  <si>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</si>
  <si>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</si>
  <si>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</si>
  <si>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</si>
  <si>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</si>
  <si>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</si>
  <si>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</si>
  <si>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</si>
  <si>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</si>
  <si>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</si>
  <si>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</si>
  <si>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</si>
  <si>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</si>
  <si>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</si>
  <si>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</si>
  <si>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</si>
  <si>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</si>
  <si>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</si>
  <si>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</si>
  <si>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</si>
  <si>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</si>
  <si>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</si>
  <si>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</si>
  <si>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</si>
  <si>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</si>
  <si>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</si>
  <si>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</si>
  <si>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</si>
  <si>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</si>
  <si>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</si>
  <si>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</si>
  <si>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</si>
  <si>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</si>
  <si>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</si>
  <si>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</si>
  <si>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</si>
  <si>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</si>
  <si>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</si>
  <si>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</si>
  <si>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</si>
  <si>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</si>
  <si>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</si>
  <si>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</si>
  <si>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</si>
  <si>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</si>
  <si>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</si>
  <si>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</si>
  <si>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</si>
  <si>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</si>
  <si>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</si>
  <si>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</si>
  <si>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</si>
  <si>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</si>
  <si>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</si>
  <si>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</si>
  <si>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</si>
  <si>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</si>
  <si>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</si>
  <si>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</si>
  <si>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</si>
  <si>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</si>
  <si>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</si>
  <si>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</si>
  <si>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</si>
  <si>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</si>
  <si>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</si>
  <si>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</si>
  <si>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</si>
  <si>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</si>
  <si>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</si>
  <si>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</si>
  <si>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</si>
  <si>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</si>
  <si>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</si>
  <si>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</si>
  <si>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</si>
  <si>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</si>
  <si>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</si>
  <si>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</si>
  <si>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</si>
  <si>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</si>
  <si>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</si>
  <si>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</si>
  <si>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</si>
  <si>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</si>
  <si>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</si>
  <si>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</si>
  <si>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</si>
  <si>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</si>
  <si>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</si>
  <si>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</si>
  <si>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</si>
  <si>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</si>
  <si>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</si>
  <si>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</si>
  <si>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</si>
  <si>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</si>
  <si>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</si>
  <si>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</si>
  <si>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</si>
  <si>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</si>
  <si>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</si>
  <si>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</si>
  <si>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</si>
  <si>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</si>
  <si>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</si>
  <si>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</si>
  <si>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</si>
  <si>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</si>
  <si>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</si>
  <si>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</si>
  <si>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</si>
  <si>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</si>
  <si>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</si>
  <si>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</si>
  <si>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</si>
  <si>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</si>
  <si>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</si>
  <si>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</si>
  <si>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</si>
  <si>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</si>
  <si>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</si>
  <si>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</si>
  <si>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</si>
  <si>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</si>
  <si>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</si>
  <si>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</si>
  <si>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</si>
  <si>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</si>
  <si>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</si>
  <si>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</si>
  <si>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</si>
  <si>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</si>
  <si>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</si>
  <si>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</si>
  <si>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</si>
  <si>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</si>
  <si>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</si>
  <si>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</si>
  <si>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</si>
  <si>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</si>
  <si>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</si>
  <si>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</si>
  <si>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</si>
  <si>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</si>
  <si>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</si>
  <si>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</si>
  <si>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</si>
  <si>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</si>
  <si>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</si>
  <si>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</si>
  <si>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</si>
  <si>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</si>
  <si>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</si>
  <si>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</si>
  <si>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</si>
  <si>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</si>
  <si>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</si>
  <si>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</si>
  <si>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</si>
  <si>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</si>
  <si>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</si>
  <si>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</si>
  <si>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</si>
  <si>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</si>
  <si>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</si>
  <si>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</si>
  <si>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</si>
  <si>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</si>
  <si>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</si>
  <si>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</si>
  <si>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</si>
  <si>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</si>
  <si>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</si>
  <si>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</si>
  <si>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</si>
  <si>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</si>
  <si>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</si>
  <si>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</si>
  <si>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</si>
  <si>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</si>
  <si>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</si>
  <si>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</si>
  <si>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</si>
  <si>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</si>
  <si>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</si>
  <si>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</si>
  <si>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</si>
  <si>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</si>
  <si>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</si>
  <si>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</si>
  <si>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</si>
  <si>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</si>
  <si>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</si>
  <si>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</si>
  <si>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</si>
  <si>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</si>
  <si>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</si>
  <si>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</si>
  <si>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</si>
  <si>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</si>
  <si>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</si>
  <si>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</si>
  <si>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</si>
  <si>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</si>
  <si>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</si>
  <si>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</si>
  <si>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</si>
  <si>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</si>
  <si>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</si>
  <si>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</si>
  <si>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</si>
  <si>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</si>
  <si>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</si>
  <si>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</si>
  <si>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</si>
  <si>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</si>
  <si>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</si>
  <si>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</si>
  <si>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</si>
  <si>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</si>
  <si>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</si>
  <si>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</si>
  <si>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</si>
  <si>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</si>
  <si>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</si>
  <si>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</si>
  <si>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</si>
  <si>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</si>
  <si>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</si>
  <si>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</si>
  <si>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</si>
  <si>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</si>
  <si>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</si>
  <si>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</si>
  <si>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</si>
  <si>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</si>
  <si>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</si>
  <si>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</si>
  <si>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</si>
  <si>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</si>
  <si>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</si>
  <si>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</si>
  <si>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</si>
  <si>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</si>
  <si>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</si>
  <si>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</si>
  <si>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</si>
  <si>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</si>
  <si>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</si>
  <si>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</si>
  <si>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</si>
  <si>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</si>
  <si>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</si>
  <si>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</si>
  <si>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</si>
  <si>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</si>
  <si>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</si>
  <si>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</si>
  <si>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</si>
  <si>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</si>
  <si>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</si>
  <si>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</si>
  <si>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</si>
  <si>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</si>
  <si>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</si>
  <si>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</si>
  <si>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</si>
  <si>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</si>
  <si>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</si>
  <si>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</si>
  <si>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</si>
  <si>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</si>
  <si>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</si>
  <si>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</si>
  <si>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</si>
  <si>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</si>
  <si>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</si>
  <si>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</si>
  <si>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</si>
  <si>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</si>
  <si>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</si>
  <si>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</si>
  <si>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</si>
  <si>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</si>
  <si>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</si>
  <si>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</si>
  <si>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</si>
  <si>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</si>
  <si>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</si>
  <si>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</si>
  <si>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</si>
  <si>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</si>
  <si>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</si>
  <si>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</si>
  <si>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</si>
  <si>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</si>
  <si>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</si>
  <si>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</si>
  <si>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</si>
  <si>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</si>
  <si>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</si>
  <si>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</si>
  <si>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</si>
  <si>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</si>
  <si>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</si>
  <si>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</si>
  <si>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</si>
  <si>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</si>
  <si>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</si>
  <si>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</si>
  <si>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</si>
  <si>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</si>
  <si>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</si>
  <si>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</si>
  <si>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</si>
  <si>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</si>
  <si>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</si>
  <si>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</si>
  <si>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</si>
  <si>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</si>
  <si>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</si>
  <si>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</si>
  <si>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</si>
  <si>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</si>
  <si>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</si>
  <si>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</si>
  <si>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</si>
  <si>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</si>
  <si>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</si>
  <si>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</si>
  <si>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</si>
  <si>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</si>
  <si>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</si>
  <si>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</si>
  <si>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</si>
  <si>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</si>
  <si>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</si>
  <si>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</si>
  <si>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</si>
  <si>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</si>
  <si>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</si>
  <si>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</si>
  <si>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</si>
  <si>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</si>
  <si>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</si>
  <si>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</si>
  <si>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</si>
  <si>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</si>
  <si>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</si>
  <si>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</si>
  <si>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</si>
  <si>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</si>
  <si>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</si>
  <si>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</si>
  <si>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</si>
  <si>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</si>
  <si>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</si>
  <si>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</si>
  <si>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</si>
  <si>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</si>
  <si>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</si>
  <si>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</si>
  <si>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</si>
  <si>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</si>
  <si>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</si>
  <si>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</si>
  <si>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</si>
  <si>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</si>
  <si>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</si>
  <si>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</si>
  <si>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</si>
  <si>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</si>
  <si>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</si>
  <si>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</si>
  <si>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</si>
  <si>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</si>
  <si>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</si>
  <si>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</si>
  <si>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</si>
  <si>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</si>
  <si>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</si>
  <si>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</si>
  <si>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</si>
  <si>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</si>
  <si>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</si>
  <si>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</si>
  <si>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</si>
  <si>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</si>
  <si>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</si>
  <si>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</si>
  <si>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</si>
  <si>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</si>
  <si>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</si>
  <si>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</si>
  <si>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</si>
  <si>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</si>
  <si>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</si>
  <si>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</si>
  <si>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</si>
  <si>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</si>
  <si>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</si>
  <si>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</si>
  <si>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</si>
  <si>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</si>
  <si>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</si>
  <si>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</si>
  <si>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</si>
  <si>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</si>
  <si>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</si>
  <si>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</si>
  <si>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</si>
  <si>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</si>
  <si>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</si>
  <si>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</si>
  <si>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</si>
  <si>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</si>
  <si>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</si>
  <si>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</si>
  <si>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</si>
  <si>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</si>
  <si>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</si>
  <si>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</si>
  <si>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</si>
  <si>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</si>
  <si>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</si>
  <si>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</si>
  <si>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</si>
  <si>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</si>
  <si>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</si>
  <si>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</si>
  <si>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</si>
  <si>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</si>
  <si>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</si>
  <si>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</si>
  <si>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</si>
  <si>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</si>
  <si>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</si>
  <si>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</si>
  <si>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</si>
  <si>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</si>
  <si>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</si>
  <si>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</si>
  <si>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</si>
  <si>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</si>
  <si>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</si>
  <si>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</si>
  <si>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</si>
  <si>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</si>
  <si>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</si>
  <si>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</si>
  <si>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</si>
  <si>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</si>
  <si>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</si>
  <si>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</si>
  <si>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</si>
  <si>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</si>
  <si>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</si>
  <si>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</si>
  <si>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</si>
  <si>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</si>
  <si>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</si>
  <si>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</si>
  <si>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</si>
  <si>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</si>
  <si>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</si>
  <si>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</si>
  <si>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</si>
  <si>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</si>
  <si>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</si>
  <si>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</si>
  <si>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</si>
  <si>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</si>
  <si>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</si>
  <si>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</si>
  <si>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</si>
  <si>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</si>
  <si>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</si>
  <si>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</si>
  <si>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</si>
  <si>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</si>
  <si>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</si>
  <si>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</si>
  <si>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</si>
  <si>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</si>
  <si>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</si>
  <si>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</si>
  <si>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</si>
  <si>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</si>
  <si>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</si>
  <si>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</si>
  <si>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</si>
  <si>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</si>
  <si>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</si>
  <si>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</si>
  <si>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</si>
  <si>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</si>
  <si>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</si>
  <si>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</si>
  <si>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</si>
  <si>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</si>
  <si>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</si>
  <si>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</si>
  <si>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</si>
  <si>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</si>
  <si>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</si>
  <si>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</si>
  <si>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</si>
  <si>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</si>
  <si>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</si>
  <si>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</si>
  <si>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</si>
  <si>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</si>
  <si>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</si>
  <si>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</si>
  <si>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</si>
  <si>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</si>
  <si>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</si>
  <si>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</si>
  <si>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</si>
  <si>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</si>
  <si>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</si>
  <si>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</si>
  <si>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</si>
  <si>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</si>
  <si>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</si>
  <si>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</si>
  <si>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</si>
  <si>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</si>
  <si>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</si>
  <si>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</si>
  <si>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</si>
  <si>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</si>
  <si>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</si>
  <si>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</si>
  <si>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</si>
  <si>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</si>
  <si>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</si>
  <si>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</si>
  <si>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</si>
  <si>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</si>
  <si>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</si>
  <si>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</si>
  <si>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</si>
  <si>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</si>
  <si>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</si>
  <si>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</si>
  <si>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</si>
  <si>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</si>
  <si>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</si>
  <si>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</si>
  <si>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</si>
  <si>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</si>
  <si>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</si>
  <si>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</si>
  <si>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</si>
  <si>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</si>
  <si>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</si>
  <si>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</si>
  <si>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</si>
  <si>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</si>
  <si>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</si>
  <si>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</si>
  <si>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</si>
  <si>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</si>
  <si>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</si>
  <si>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</si>
  <si>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</si>
  <si>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</si>
  <si>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</si>
  <si>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</si>
  <si>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</si>
  <si>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</si>
  <si>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</si>
  <si>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</si>
  <si>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</si>
  <si>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</si>
  <si>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</si>
  <si>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</si>
  <si>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</si>
  <si>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</si>
  <si>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</si>
  <si>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</si>
  <si>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</si>
  <si>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</si>
  <si>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</si>
  <si>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</si>
  <si>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</si>
  <si>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</si>
  <si>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</si>
  <si>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</si>
  <si>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</si>
  <si>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</si>
  <si>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</si>
  <si>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</si>
  <si>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</si>
  <si>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</si>
  <si>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</si>
  <si>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</si>
  <si>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</si>
  <si>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</si>
  <si>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</si>
  <si>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</si>
  <si>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</si>
  <si>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</si>
  <si>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</si>
  <si>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</si>
  <si>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</si>
  <si>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</si>
  <si>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</si>
  <si>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</si>
  <si>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</si>
  <si>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</si>
  <si>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</si>
  <si>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</si>
  <si>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</si>
  <si>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</si>
  <si>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</si>
  <si>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</si>
  <si>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</si>
  <si>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</si>
  <si>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</si>
  <si>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</si>
  <si>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</si>
  <si>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</si>
  <si>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</si>
  <si>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</si>
  <si>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</si>
  <si>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</si>
  <si>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</si>
  <si>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</si>
  <si>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</si>
  <si>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</si>
  <si>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</si>
  <si>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</si>
  <si>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</si>
  <si>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</si>
  <si>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</si>
  <si>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</si>
  <si>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</si>
  <si>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</si>
  <si>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</si>
  <si>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</si>
  <si>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</si>
  <si>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</si>
  <si>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</si>
  <si>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</si>
  <si>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</si>
  <si>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</si>
  <si>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</si>
  <si>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</si>
  <si>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</si>
  <si>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</si>
  <si>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</si>
  <si>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</si>
  <si>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</si>
  <si>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</si>
  <si>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</si>
  <si>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</si>
  <si>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</si>
  <si>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</si>
  <si>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</si>
  <si>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</si>
  <si>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</si>
  <si>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</si>
  <si>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</si>
  <si>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</si>
  <si>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</si>
  <si>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</si>
  <si>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</si>
  <si>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</si>
  <si>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</si>
  <si>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</si>
  <si>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</si>
  <si>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</si>
  <si>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</si>
  <si>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</si>
  <si>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</si>
  <si>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</si>
  <si>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</si>
  <si>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</si>
  <si>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</si>
  <si>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</si>
  <si>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</si>
  <si>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</si>
  <si>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</si>
  <si>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</si>
  <si>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</si>
  <si>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</si>
  <si>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</si>
  <si>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</si>
  <si>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</si>
  <si>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</si>
  <si>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</si>
  <si>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</si>
  <si>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</si>
  <si>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</si>
  <si>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</si>
  <si>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</si>
  <si>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</si>
  <si>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</si>
  <si>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</si>
  <si>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</si>
  <si>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</si>
  <si>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</si>
  <si>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</si>
  <si>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</si>
  <si>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</si>
  <si>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</si>
  <si>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</si>
  <si>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</si>
  <si>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</si>
  <si>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</si>
  <si>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</si>
  <si>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</si>
  <si>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</si>
  <si>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</si>
  <si>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</si>
  <si>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</si>
  <si>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</si>
  <si>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</si>
  <si>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</si>
  <si>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</si>
  <si>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</si>
  <si>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</si>
  <si>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</si>
  <si>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</si>
  <si>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</si>
  <si>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</si>
  <si>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</si>
  <si>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</si>
  <si>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</si>
  <si>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</si>
  <si>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</si>
  <si>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</si>
  <si>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</si>
  <si>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</si>
  <si>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</si>
  <si>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</si>
  <si>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</si>
  <si>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</si>
  <si>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</si>
  <si>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</si>
  <si>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</si>
  <si>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</si>
  <si>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</si>
  <si>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</si>
  <si>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</si>
  <si>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</si>
  <si>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</si>
  <si>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</si>
  <si>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</si>
  <si>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</si>
  <si>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</si>
  <si>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</si>
  <si>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</si>
  <si>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</si>
  <si>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</si>
  <si>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</si>
  <si>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</si>
  <si>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</si>
  <si>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</si>
  <si>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</si>
  <si>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</si>
  <si>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</si>
  <si>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</si>
  <si>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</si>
  <si>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</si>
  <si>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</si>
  <si>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</si>
  <si>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</si>
  <si>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</si>
  <si>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</si>
  <si>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</si>
  <si>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</si>
  <si>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</si>
  <si>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</si>
  <si>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</si>
  <si>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</si>
  <si>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</si>
  <si>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</si>
  <si>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</si>
  <si>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</si>
  <si>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</si>
  <si>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</si>
  <si>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</si>
  <si>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</si>
  <si>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</si>
  <si>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</si>
  <si>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</si>
  <si>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</si>
  <si>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</si>
  <si>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</si>
  <si>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</si>
  <si>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</si>
  <si>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</si>
  <si>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</si>
  <si>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</si>
  <si>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</si>
  <si>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</si>
  <si>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</si>
  <si>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</si>
  <si>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</si>
  <si>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</si>
  <si>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</si>
  <si>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</si>
  <si>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</si>
  <si>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</si>
  <si>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</si>
  <si>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</si>
  <si>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</si>
  <si>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</si>
  <si>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</si>
  <si>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</si>
  <si>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</si>
  <si>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</si>
  <si>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</si>
  <si>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</si>
  <si>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</si>
  <si>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</si>
  <si>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</si>
  <si>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</si>
  <si>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</si>
  <si>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</si>
  <si>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</si>
  <si>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</si>
  <si>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</si>
  <si>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</si>
  <si>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</si>
  <si>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</si>
  <si>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</si>
  <si>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</si>
  <si>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</si>
  <si>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</si>
  <si>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</si>
  <si>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</si>
  <si>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</si>
  <si>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</si>
  <si>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</si>
  <si>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</si>
  <si>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</si>
  <si>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</si>
  <si>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</si>
  <si>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</si>
  <si>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</si>
  <si>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</si>
  <si>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</si>
  <si>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</si>
  <si>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</si>
  <si>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</si>
  <si>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</si>
  <si>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</si>
  <si>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</si>
  <si>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</si>
  <si>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</si>
  <si>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</si>
  <si>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</si>
  <si>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</si>
  <si>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</si>
  <si>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</si>
  <si>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</si>
  <si>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</si>
  <si>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</si>
  <si>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</si>
  <si>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</si>
  <si>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</si>
  <si>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</si>
  <si>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</si>
  <si>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</si>
  <si>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</si>
  <si>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</si>
  <si>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</si>
  <si>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</si>
  <si>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</si>
  <si>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</si>
  <si>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</si>
  <si>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</si>
  <si>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</si>
  <si>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</si>
  <si>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</si>
  <si>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</si>
  <si>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</si>
  <si>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</si>
  <si>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</si>
  <si>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</si>
  <si>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</si>
  <si>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</si>
  <si>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</si>
  <si>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</si>
  <si>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</si>
  <si>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</si>
  <si>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</si>
  <si>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</si>
  <si>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</si>
  <si>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</si>
  <si>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</si>
  <si>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</si>
  <si>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</si>
  <si>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</si>
  <si>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</si>
  <si>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</si>
  <si>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</si>
  <si>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</si>
  <si>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</si>
  <si>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</si>
  <si>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</si>
  <si>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</si>
  <si>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</si>
  <si>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</si>
  <si>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</si>
  <si>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</si>
  <si>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</si>
  <si>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</si>
  <si>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</si>
  <si>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</si>
  <si>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</si>
  <si>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</si>
  <si>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</si>
  <si>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</si>
  <si>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</si>
  <si>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</si>
  <si>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</si>
  <si>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</si>
  <si>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</si>
  <si>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</si>
  <si>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</si>
  <si>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</si>
  <si>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</si>
  <si>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</si>
  <si>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</si>
  <si>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</si>
  <si>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</si>
  <si>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</si>
  <si>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</si>
  <si>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</si>
  <si>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</si>
  <si>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</si>
  <si>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</si>
  <si>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</si>
  <si>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</si>
  <si>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</si>
  <si>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</si>
  <si>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</si>
  <si>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</si>
  <si>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</si>
  <si>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</si>
  <si>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</si>
  <si>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</si>
  <si>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</si>
  <si>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</si>
  <si>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</si>
  <si>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</si>
  <si>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</si>
  <si>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</si>
  <si>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</si>
  <si>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</si>
  <si>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</si>
  <si>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</si>
  <si>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</si>
  <si>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</si>
  <si>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</si>
  <si>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</si>
  <si>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</si>
  <si>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</si>
  <si>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</si>
  <si>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</si>
  <si>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</si>
  <si>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</si>
  <si>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</si>
  <si>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</si>
  <si>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</si>
  <si>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</si>
  <si>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</si>
  <si>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</si>
  <si>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</si>
  <si>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</si>
  <si>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</si>
  <si>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</si>
  <si>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</si>
  <si>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</si>
  <si>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</si>
  <si>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</si>
  <si>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</si>
  <si>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</si>
  <si>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</si>
  <si>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</si>
  <si>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</si>
  <si>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</si>
  <si>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</si>
  <si>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</si>
  <si>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</si>
  <si>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</si>
  <si>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</si>
  <si>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</si>
  <si>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</si>
  <si>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</si>
  <si>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</si>
  <si>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</si>
  <si>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</si>
  <si>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</si>
  <si>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</si>
  <si>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</si>
  <si>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</si>
  <si>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</si>
  <si>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</si>
  <si>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</si>
  <si>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</si>
  <si>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</si>
  <si>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</si>
  <si>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</si>
  <si>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</si>
  <si>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</si>
  <si>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</si>
  <si>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</si>
  <si>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</si>
  <si>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</si>
  <si>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</si>
  <si>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</si>
  <si>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</si>
  <si>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</si>
  <si>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</si>
  <si>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</si>
  <si>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</si>
  <si>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</si>
  <si>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</si>
  <si>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</si>
  <si>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</si>
  <si>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</si>
  <si>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</si>
  <si>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</si>
  <si>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</si>
  <si>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</si>
  <si>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</si>
  <si>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</si>
  <si>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</si>
  <si>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</si>
  <si>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</si>
  <si>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</si>
  <si>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</si>
  <si>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</si>
  <si>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</si>
  <si>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</si>
  <si>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</si>
  <si>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</si>
  <si>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</si>
  <si>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</si>
  <si>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</si>
  <si>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</si>
  <si>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</si>
  <si>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</si>
  <si>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</si>
  <si>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</si>
  <si>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</si>
  <si>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</si>
  <si>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</si>
  <si>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</si>
  <si>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</si>
  <si>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</si>
  <si>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</si>
  <si>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</si>
  <si>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</si>
  <si>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</si>
  <si>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</si>
  <si>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</si>
  <si>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</si>
  <si>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</si>
  <si>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</si>
  <si>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</si>
  <si>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</si>
  <si>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</si>
  <si>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</si>
  <si>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</si>
  <si>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</si>
  <si>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</si>
  <si>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</si>
  <si>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</si>
  <si>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</si>
  <si>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</si>
  <si>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</si>
  <si>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</si>
  <si>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</si>
  <si>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</si>
  <si>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</si>
  <si>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</si>
  <si>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</si>
  <si>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</si>
  <si>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</si>
  <si>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</si>
  <si>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</si>
  <si>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</si>
  <si>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</si>
  <si>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</si>
  <si>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</si>
  <si>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</si>
  <si>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</si>
  <si>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</si>
  <si>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</si>
  <si>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</si>
  <si>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</si>
  <si>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</si>
  <si>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</si>
  <si>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</si>
  <si>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</si>
  <si>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</si>
  <si>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</si>
  <si>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</si>
  <si>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</si>
  <si>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</si>
  <si>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</si>
  <si>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</si>
  <si>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</si>
  <si>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</si>
  <si>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</si>
  <si>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</si>
  <si>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</si>
  <si>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</si>
  <si>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</si>
  <si>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</si>
  <si>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</si>
  <si>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</si>
  <si>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</si>
  <si>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</si>
  <si>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</si>
  <si>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</si>
  <si>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</si>
  <si>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</si>
  <si>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</si>
  <si>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</si>
  <si>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</si>
  <si>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</si>
  <si>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</si>
  <si>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</si>
  <si>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</si>
  <si>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</si>
  <si>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</si>
  <si>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</si>
  <si>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</si>
  <si>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</si>
  <si>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</si>
  <si>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</si>
  <si>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</si>
  <si>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</si>
  <si>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</si>
  <si>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</si>
  <si>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</si>
  <si>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</si>
  <si>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</si>
  <si>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</si>
  <si>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</si>
  <si>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</si>
  <si>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</si>
  <si>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</si>
  <si>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</si>
  <si>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</si>
  <si>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</si>
  <si>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</si>
  <si>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</si>
  <si>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</si>
  <si>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</si>
  <si>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</si>
  <si>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</si>
  <si>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</si>
  <si>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</si>
  <si>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</si>
  <si>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</si>
  <si>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</si>
  <si>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</si>
  <si>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</si>
  <si>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</si>
  <si>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</si>
  <si>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</si>
  <si>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</si>
  <si>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</si>
  <si>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</si>
  <si>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</si>
  <si>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</si>
  <si>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</si>
  <si>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</si>
  <si>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</si>
  <si>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</si>
  <si>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</si>
  <si>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</si>
  <si>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</si>
  <si>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</si>
  <si>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</si>
  <si>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</si>
  <si>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</si>
  <si>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</si>
  <si>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</si>
  <si>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</si>
  <si>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</si>
  <si>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</si>
  <si>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</si>
  <si>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</si>
  <si>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</si>
  <si>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</si>
  <si>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</si>
  <si>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</si>
  <si>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</si>
  <si>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</si>
  <si>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</si>
  <si>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</si>
  <si>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</si>
  <si>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</si>
  <si>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</si>
  <si>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</si>
  <si>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</si>
  <si>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</si>
  <si>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</si>
  <si>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</si>
  <si>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</si>
  <si>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</si>
  <si>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</si>
  <si>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</si>
  <si>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</si>
  <si>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</si>
  <si>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</si>
  <si>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</si>
  <si>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</si>
  <si>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</si>
  <si>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</si>
  <si>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</si>
  <si>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</si>
  <si>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</si>
  <si>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</si>
  <si>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</si>
  <si>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</si>
  <si>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</si>
  <si>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</si>
  <si>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</si>
  <si>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</si>
  <si>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</si>
  <si>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</si>
  <si>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</si>
  <si>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</si>
  <si>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</si>
  <si>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</si>
  <si>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</si>
  <si>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</si>
  <si>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</si>
  <si>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</si>
  <si>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</si>
  <si>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</si>
  <si>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</si>
  <si>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</si>
  <si>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</si>
  <si>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</si>
  <si>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</si>
  <si>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</si>
  <si>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</si>
  <si>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</si>
  <si>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</si>
  <si>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</si>
  <si>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</si>
  <si>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</si>
  <si>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</si>
  <si>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</si>
  <si>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</si>
  <si>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</si>
  <si>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</si>
  <si>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</si>
  <si>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</si>
  <si>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</si>
  <si>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</si>
  <si>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</si>
  <si>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</si>
  <si>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</si>
  <si>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</si>
  <si>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</si>
  <si>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</si>
  <si>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</si>
  <si>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</si>
  <si>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</si>
  <si>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</si>
  <si>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</si>
  <si>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</si>
  <si>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</si>
  <si>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</si>
  <si>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</si>
  <si>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</si>
  <si>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</si>
  <si>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</si>
  <si>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</si>
  <si>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</si>
  <si>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</si>
  <si>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</si>
  <si>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</si>
  <si>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</si>
  <si>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</si>
  <si>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</si>
  <si>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</si>
  <si>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</si>
  <si>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</si>
  <si>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</si>
  <si>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</si>
  <si>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</si>
  <si>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</si>
  <si>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</si>
  <si>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</si>
  <si>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</si>
  <si>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</si>
  <si>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</si>
  <si>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</si>
  <si>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</si>
  <si>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</si>
  <si>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</si>
  <si>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</si>
  <si>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</si>
  <si>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</si>
  <si>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</si>
  <si>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</si>
  <si>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</si>
  <si>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</si>
  <si>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</si>
  <si>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</si>
  <si>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</si>
  <si>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</si>
  <si>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</si>
  <si>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</si>
  <si>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</si>
  <si>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</si>
  <si>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</si>
  <si>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</si>
  <si>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</si>
  <si>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</si>
  <si>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</si>
  <si>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</si>
  <si>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</si>
  <si>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</si>
  <si>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</si>
  <si>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</si>
  <si>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</si>
  <si>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</si>
  <si>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</si>
  <si>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</si>
  <si>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</si>
  <si>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</si>
  <si>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</si>
  <si>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</si>
  <si>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</si>
  <si>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</si>
  <si>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</si>
  <si>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</si>
  <si>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</si>
  <si>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</si>
  <si>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</si>
  <si>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</si>
  <si>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</si>
  <si>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</si>
  <si>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</si>
  <si>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</si>
  <si>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</si>
  <si>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</si>
  <si>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</si>
  <si>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</si>
  <si>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</si>
  <si>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</si>
  <si>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</si>
  <si>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</si>
  <si>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</si>
  <si>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</si>
  <si>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</si>
  <si>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</si>
  <si>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</si>
  <si>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</si>
  <si>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</si>
  <si>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</si>
  <si>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</si>
  <si>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</si>
  <si>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</si>
  <si>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</si>
  <si>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</si>
  <si>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</si>
  <si>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</si>
  <si>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</si>
  <si>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</si>
  <si>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</si>
  <si>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</si>
  <si>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</si>
  <si>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</si>
  <si>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</si>
  <si>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</si>
  <si>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</si>
  <si>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</si>
  <si>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</si>
  <si>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</si>
  <si>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</si>
  <si>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</si>
  <si>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</si>
  <si>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</si>
  <si>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</si>
  <si>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</si>
  <si>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</si>
  <si>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</si>
  <si>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</si>
  <si>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</si>
  <si>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</si>
  <si>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</si>
  <si>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</si>
  <si>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</si>
  <si>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</si>
  <si>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</si>
  <si>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</si>
  <si>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</si>
  <si>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</si>
  <si>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</si>
  <si>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</si>
  <si>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</si>
  <si>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</si>
  <si>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</si>
  <si>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</si>
  <si>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</si>
  <si>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</si>
  <si>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</si>
  <si>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</si>
  <si>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</si>
  <si>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</si>
  <si>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</si>
  <si>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</si>
  <si>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</si>
  <si>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</si>
  <si>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</si>
  <si>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</si>
  <si>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</si>
  <si>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</si>
  <si>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</si>
  <si>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</si>
  <si>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</si>
  <si>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</si>
  <si>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</si>
  <si>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</si>
  <si>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</si>
  <si>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</si>
  <si>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</si>
  <si>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</si>
  <si>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</si>
  <si>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</si>
  <si>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</si>
  <si>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</si>
  <si>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</si>
  <si>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</si>
  <si>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</si>
  <si>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</si>
  <si>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</si>
  <si>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</si>
  <si>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</si>
  <si>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</si>
  <si>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</si>
  <si>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</si>
  <si>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</si>
  <si>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</si>
  <si>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</si>
  <si>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</si>
  <si>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</si>
  <si>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</si>
  <si>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</si>
  <si>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</si>
  <si>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</si>
  <si>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</si>
  <si>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</si>
  <si>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</si>
  <si>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</si>
  <si>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</si>
  <si>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</si>
  <si>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</si>
  <si>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</si>
  <si>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</si>
  <si>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</si>
  <si>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</si>
  <si>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</si>
  <si>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</si>
  <si>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</si>
  <si>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</si>
  <si>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</si>
  <si>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</si>
  <si>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</si>
  <si>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</si>
  <si>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</si>
  <si>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</si>
  <si>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</si>
  <si>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</si>
  <si>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</si>
  <si>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</si>
  <si>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</si>
  <si>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</si>
  <si>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</si>
  <si>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</si>
  <si>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</si>
  <si>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</si>
  <si>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</si>
  <si>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</si>
  <si>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</si>
  <si>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</si>
  <si>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</si>
  <si>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</si>
  <si>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</si>
  <si>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</si>
  <si>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</si>
  <si>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</si>
  <si>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</si>
  <si>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</si>
  <si>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</si>
  <si>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</si>
  <si>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</si>
  <si>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</si>
  <si>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</si>
  <si>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</si>
  <si>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</si>
  <si>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</si>
  <si>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</si>
  <si>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</si>
  <si>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</si>
  <si>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</si>
  <si>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</si>
  <si>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</si>
  <si>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</si>
  <si>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</si>
  <si>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</si>
  <si>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</si>
  <si>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</si>
  <si>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</si>
  <si>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</si>
  <si>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</si>
  <si>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</si>
  <si>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</si>
  <si>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</si>
  <si>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</si>
  <si>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</si>
  <si>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</si>
  <si>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</si>
  <si>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</si>
  <si>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</si>
  <si>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</si>
  <si>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</si>
  <si>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</si>
  <si>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</si>
  <si>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</si>
  <si>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</si>
  <si>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</si>
  <si>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</si>
  <si>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</si>
  <si>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</si>
  <si>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</si>
  <si>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</si>
  <si>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</si>
  <si>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</si>
  <si>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</si>
  <si>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</si>
  <si>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</si>
  <si>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</si>
  <si>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</si>
  <si>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</si>
  <si>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</si>
  <si>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</si>
  <si>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</si>
  <si>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</si>
  <si>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</si>
  <si>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</si>
  <si>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</si>
  <si>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</si>
  <si>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</si>
  <si>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</si>
  <si>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</si>
  <si>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</si>
  <si>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</si>
  <si>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</si>
  <si>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</si>
  <si>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</si>
  <si>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</si>
  <si>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</si>
  <si>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</si>
  <si>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</si>
  <si>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</si>
  <si>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</si>
  <si>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</si>
  <si>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</si>
  <si>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</si>
  <si>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</si>
  <si>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</si>
  <si>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</si>
  <si>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</si>
  <si>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</si>
  <si>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</si>
  <si>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</si>
  <si>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</si>
  <si>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</si>
  <si>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</si>
  <si>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</si>
  <si>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</si>
  <si>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</si>
  <si>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</si>
  <si>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</si>
  <si>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</si>
  <si>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</si>
  <si>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</si>
  <si>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</si>
  <si>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</si>
  <si>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</si>
  <si>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</si>
  <si>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</si>
  <si>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</si>
  <si>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</si>
  <si>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</si>
  <si>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</si>
  <si>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</si>
  <si>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</si>
  <si>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</si>
  <si>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</si>
  <si>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</si>
  <si>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</si>
  <si>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</si>
  <si>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</si>
  <si>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</si>
  <si>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</si>
  <si>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</si>
  <si>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</si>
  <si>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</si>
  <si>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</si>
  <si>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</si>
  <si>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</si>
  <si>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</si>
  <si>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</si>
  <si>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</si>
  <si>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</si>
  <si>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</si>
  <si>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</si>
  <si>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</si>
  <si>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</si>
  <si>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</si>
  <si>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</si>
  <si>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</si>
  <si>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</si>
  <si>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</si>
  <si>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</si>
  <si>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</si>
  <si>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</si>
  <si>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</si>
  <si>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</si>
  <si>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</si>
  <si>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</si>
  <si>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</si>
  <si>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</si>
  <si>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</si>
  <si>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</si>
  <si>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</si>
  <si>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</si>
  <si>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</si>
  <si>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</si>
  <si>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</si>
  <si>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</si>
  <si>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</si>
  <si>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</si>
  <si>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</si>
  <si>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</si>
  <si>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</si>
  <si>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</si>
  <si>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</si>
  <si>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</si>
  <si>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</si>
  <si>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</si>
  <si>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</si>
  <si>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</si>
  <si>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</si>
  <si>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</si>
  <si>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</si>
  <si>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</si>
  <si>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</si>
  <si>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</si>
  <si>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</si>
  <si>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</si>
  <si>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</si>
  <si>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</si>
  <si>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</si>
  <si>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</si>
  <si>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</si>
  <si>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</si>
  <si>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</si>
  <si>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</si>
  <si>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</si>
  <si>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</si>
  <si>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</si>
  <si>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</si>
  <si>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</si>
  <si>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</si>
  <si>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</si>
  <si>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</si>
  <si>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</si>
  <si>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</si>
  <si>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</si>
  <si>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</si>
  <si>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</si>
  <si>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</si>
  <si>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</si>
  <si>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</si>
  <si>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</si>
  <si>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</si>
  <si>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</si>
  <si>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</si>
  <si>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</si>
  <si>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</si>
  <si>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</si>
  <si>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</si>
  <si>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</si>
  <si>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</si>
  <si>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</si>
  <si>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</si>
  <si>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</si>
  <si>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</si>
  <si>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</si>
  <si>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</si>
  <si>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</si>
  <si>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</si>
  <si>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</si>
  <si>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</si>
  <si>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</si>
  <si>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</si>
  <si>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</si>
  <si>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</si>
  <si>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</si>
  <si>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</si>
  <si>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</si>
  <si>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</si>
  <si>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</si>
  <si>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</si>
  <si>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</si>
  <si>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</si>
  <si>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</si>
  <si>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</si>
  <si>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</si>
  <si>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</si>
  <si>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</si>
  <si>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</si>
  <si>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</si>
  <si>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</si>
  <si>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</si>
  <si>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</si>
  <si>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</si>
  <si>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</si>
  <si>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</si>
  <si>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</si>
  <si>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</si>
  <si>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</si>
  <si>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</si>
  <si>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</si>
  <si>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</si>
  <si>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</si>
  <si>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</si>
  <si>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</si>
  <si>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</si>
  <si>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</si>
  <si>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</si>
  <si>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</si>
  <si>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</si>
  <si>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</si>
  <si>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</si>
  <si>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</si>
  <si>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</si>
  <si>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</si>
  <si>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</si>
  <si>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</si>
  <si>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</si>
  <si>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</si>
  <si>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</si>
  <si>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</si>
  <si>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</si>
  <si>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</si>
  <si>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</si>
  <si>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</si>
  <si>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</si>
  <si>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</si>
  <si>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</si>
  <si>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</si>
  <si>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</si>
  <si>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</si>
  <si>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</si>
  <si>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</si>
  <si>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</si>
  <si>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</si>
  <si>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</si>
  <si>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</si>
  <si>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</si>
  <si>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</si>
  <si>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</si>
  <si>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</si>
  <si>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</si>
  <si>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</si>
  <si>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</si>
  <si>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</si>
  <si>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</si>
  <si>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</si>
  <si>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</si>
  <si>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</si>
  <si>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</si>
  <si>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</si>
  <si>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</si>
  <si>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</si>
  <si>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</si>
  <si>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</si>
  <si>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</si>
  <si>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</si>
  <si>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</si>
  <si>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</si>
  <si>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</si>
  <si>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</si>
  <si>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</si>
  <si>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</si>
  <si>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</si>
  <si>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</si>
  <si>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</si>
  <si>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</si>
  <si>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</si>
  <si>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</si>
  <si>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</si>
  <si>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</si>
  <si>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</si>
  <si>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</si>
  <si>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</si>
  <si>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</si>
  <si>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</si>
  <si>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</si>
  <si>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</si>
  <si>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</si>
  <si>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</si>
  <si>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</si>
  <si>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</si>
  <si>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</si>
  <si>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</si>
  <si>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</si>
  <si>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</si>
  <si>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</si>
  <si>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</si>
  <si>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</si>
  <si>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</si>
  <si>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</si>
  <si>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</si>
  <si>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</si>
  <si>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</si>
  <si>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</si>
  <si>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</si>
  <si>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</si>
  <si>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</si>
  <si>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</si>
  <si>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</si>
  <si>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</si>
  <si>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</si>
  <si>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</si>
  <si>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</si>
  <si>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</si>
  <si>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</si>
  <si>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</si>
  <si>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</si>
  <si>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</si>
  <si>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</si>
  <si>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</si>
  <si>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</si>
  <si>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</si>
  <si>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</si>
  <si>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</si>
  <si>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</si>
  <si>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</si>
  <si>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</si>
  <si>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</si>
  <si>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</si>
  <si>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</si>
  <si>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</si>
  <si>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</si>
  <si>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</si>
  <si>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</si>
  <si>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</si>
  <si>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</si>
  <si>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</si>
  <si>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</si>
  <si>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</si>
  <si>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</si>
  <si>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</si>
  <si>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</si>
  <si>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</si>
  <si>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</si>
  <si>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</si>
  <si>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</si>
  <si>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</si>
  <si>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</si>
  <si>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</si>
  <si>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</si>
  <si>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</si>
  <si>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</si>
  <si>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</si>
  <si>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</si>
  <si>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</si>
  <si>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</si>
  <si>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</si>
  <si>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</si>
  <si>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</si>
  <si>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</si>
  <si>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</si>
  <si>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</si>
  <si>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</si>
  <si>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</si>
  <si>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</si>
  <si>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</si>
  <si>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</si>
  <si>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</si>
  <si>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</si>
  <si>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</si>
  <si>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</si>
  <si>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</si>
  <si>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</si>
  <si>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</si>
  <si>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</si>
  <si>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</si>
  <si>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</si>
  <si>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</si>
  <si>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</si>
  <si>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</si>
  <si>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</si>
  <si>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</si>
  <si>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</si>
  <si>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</si>
  <si>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</si>
  <si>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</si>
  <si>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</si>
  <si>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</si>
  <si>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</si>
  <si>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</si>
  <si>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</si>
  <si>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</si>
  <si>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</si>
  <si>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</si>
  <si>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</si>
  <si>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</si>
  <si>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</si>
  <si>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</si>
  <si>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</si>
  <si>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</si>
  <si>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</si>
  <si>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</si>
  <si>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</si>
  <si>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</si>
  <si>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</si>
  <si>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</si>
  <si>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</si>
  <si>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</si>
  <si>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</si>
  <si>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</si>
  <si>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</si>
  <si>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</si>
  <si>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</si>
  <si>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</si>
  <si>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</si>
  <si>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</si>
  <si>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</si>
  <si>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</si>
  <si>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</si>
  <si>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</si>
  <si>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</si>
  <si>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</si>
  <si>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</si>
  <si>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</si>
  <si>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</si>
  <si>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</si>
  <si>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</si>
  <si>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</si>
  <si>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</si>
  <si>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</si>
  <si>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</si>
  <si>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</si>
  <si>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</si>
  <si>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</si>
  <si>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</si>
  <si>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</si>
  <si>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</si>
  <si>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</si>
  <si>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</si>
  <si>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</si>
  <si>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</si>
  <si>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</si>
  <si>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</si>
  <si>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</si>
  <si>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</si>
  <si>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</si>
  <si>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</si>
  <si>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</si>
  <si>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</si>
  <si>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</si>
  <si>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</si>
  <si>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</si>
  <si>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</si>
  <si>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</si>
  <si>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</si>
  <si>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</si>
  <si>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</si>
  <si>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</si>
  <si>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</si>
  <si>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</si>
  <si>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</si>
  <si>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</si>
  <si>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</si>
  <si>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</si>
  <si>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</si>
  <si>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</si>
  <si>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</si>
  <si>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</si>
  <si>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</si>
  <si>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</si>
  <si>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</si>
  <si>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</si>
  <si>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</si>
  <si>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</si>
  <si>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</si>
  <si>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</si>
  <si>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</si>
  <si>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</si>
  <si>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</si>
  <si>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</si>
  <si>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</si>
  <si>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</si>
  <si>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</si>
  <si>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</si>
  <si>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</si>
  <si>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</si>
  <si>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</si>
  <si>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</si>
  <si>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</si>
  <si>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</si>
  <si>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</si>
  <si>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</si>
  <si>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</si>
  <si>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</si>
  <si>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</si>
  <si>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</si>
  <si>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</si>
  <si>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</si>
  <si>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</si>
  <si>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</si>
  <si>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</si>
  <si>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</si>
  <si>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</si>
  <si>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</si>
  <si>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</si>
  <si>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</si>
  <si>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</si>
  <si>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</si>
  <si>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</si>
  <si>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</si>
  <si>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</si>
  <si>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</si>
  <si>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</si>
  <si>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</si>
  <si>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</si>
  <si>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</si>
  <si>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</si>
  <si>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</si>
  <si>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</si>
  <si>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</si>
  <si>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</si>
  <si>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</si>
  <si>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</si>
  <si>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</si>
  <si>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</si>
  <si>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</si>
  <si>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</si>
  <si>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</si>
  <si>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</si>
  <si>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</si>
  <si>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</si>
  <si>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</si>
  <si>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</si>
  <si>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</si>
  <si>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</si>
  <si>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</si>
  <si>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</si>
  <si>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</si>
  <si>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</si>
  <si>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</si>
  <si>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</si>
  <si>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</si>
  <si>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</si>
  <si>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</si>
  <si>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</si>
  <si>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</si>
  <si>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</si>
  <si>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</si>
  <si>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</si>
  <si>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</si>
  <si>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</si>
  <si>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</si>
  <si>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</si>
  <si>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</si>
  <si>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</si>
  <si>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</si>
  <si>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</si>
  <si>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</si>
  <si>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</si>
  <si>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</si>
  <si>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</si>
  <si>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</si>
  <si>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</si>
  <si>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</si>
  <si>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</si>
  <si>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</si>
  <si>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</si>
  <si>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</si>
  <si>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</si>
  <si>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</si>
  <si>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</si>
  <si>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</si>
  <si>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</si>
  <si>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</si>
  <si>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</si>
  <si>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</si>
  <si>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</si>
  <si>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</si>
  <si>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</si>
  <si>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</si>
  <si>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</si>
  <si>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</si>
  <si>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</si>
  <si>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</si>
  <si>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</si>
  <si>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</si>
  <si>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</si>
  <si>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</si>
  <si>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</si>
  <si>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</si>
  <si>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</si>
  <si>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</si>
  <si>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</si>
  <si>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</si>
  <si>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</si>
  <si>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</si>
  <si>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</si>
  <si>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</si>
  <si>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</si>
  <si>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</si>
  <si>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</si>
  <si>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</si>
  <si>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</si>
  <si>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</si>
  <si>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</si>
  <si>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</si>
  <si>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</si>
  <si>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</si>
  <si>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</si>
  <si>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</si>
  <si>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</si>
  <si>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</si>
  <si>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</si>
  <si>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</si>
  <si>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</si>
  <si>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</si>
  <si>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</si>
  <si>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</si>
  <si>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</si>
  <si>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</si>
  <si>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</si>
  <si>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</si>
  <si>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</si>
  <si>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</si>
  <si>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</si>
  <si>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</si>
  <si>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</si>
  <si>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</si>
  <si>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</si>
  <si>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</si>
  <si>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</si>
  <si>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</si>
  <si>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</si>
  <si>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</si>
  <si>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</si>
  <si>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</si>
  <si>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</si>
  <si>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</si>
  <si>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</si>
  <si>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</si>
  <si>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</si>
  <si>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</si>
  <si>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</si>
  <si>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</si>
  <si>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</si>
  <si>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</si>
  <si>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</si>
  <si>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</si>
  <si>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</si>
  <si>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</si>
  <si>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</si>
  <si>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</si>
  <si>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</si>
  <si>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</si>
  <si>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</si>
  <si>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</si>
  <si>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</si>
  <si>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</si>
  <si>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</si>
  <si>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</si>
  <si>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</si>
  <si>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</si>
  <si>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</si>
  <si>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</si>
  <si>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</si>
  <si>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</si>
  <si>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</si>
  <si>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</si>
  <si>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</si>
  <si>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</si>
  <si>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</si>
  <si>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</si>
  <si>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</si>
  <si>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</si>
  <si>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</si>
  <si>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</si>
  <si>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</si>
  <si>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</si>
  <si>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</si>
  <si>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</si>
  <si>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</si>
  <si>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</si>
  <si>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</si>
  <si>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</si>
  <si>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</si>
  <si>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</si>
  <si>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</si>
  <si>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</si>
  <si>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</si>
  <si>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</si>
  <si>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</si>
  <si>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</si>
  <si>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</si>
  <si>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</si>
  <si>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</si>
  <si>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</si>
  <si>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</si>
  <si>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</si>
  <si>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</si>
  <si>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</si>
  <si>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</si>
  <si>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</si>
  <si>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</si>
  <si>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</si>
  <si>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</si>
  <si>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</si>
  <si>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</si>
  <si>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</si>
  <si>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</si>
  <si>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</si>
  <si>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</si>
  <si>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</si>
  <si>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</si>
  <si>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</si>
  <si>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</si>
  <si>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</si>
  <si>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</si>
  <si>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</si>
  <si>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</si>
  <si>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</si>
  <si>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</si>
  <si>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</si>
  <si>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</si>
  <si>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</si>
  <si>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</si>
  <si>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</si>
  <si>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</si>
  <si>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</si>
  <si>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</si>
  <si>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</si>
  <si>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</si>
  <si>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</si>
  <si>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</si>
  <si>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</si>
  <si>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</si>
  <si>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</si>
  <si>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</si>
  <si>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</si>
  <si>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</si>
  <si>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</si>
  <si>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</si>
  <si>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</si>
  <si>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</si>
  <si>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</si>
  <si>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</si>
  <si>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</si>
  <si>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</si>
  <si>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</si>
  <si>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</si>
  <si>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</si>
  <si>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</si>
  <si>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</si>
  <si>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</si>
  <si>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</si>
  <si>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</si>
  <si>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</si>
  <si>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</si>
  <si>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</si>
  <si>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</si>
  <si>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</si>
  <si>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</si>
  <si>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</si>
  <si>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</si>
  <si>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</si>
  <si>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</si>
  <si>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</si>
  <si>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</si>
  <si>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</si>
  <si>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</si>
  <si>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</si>
  <si>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</si>
  <si>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</si>
  <si>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</si>
  <si>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</si>
  <si>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</si>
  <si>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</si>
  <si>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</si>
  <si>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</si>
  <si>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</si>
  <si>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</si>
  <si>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</si>
  <si>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</si>
  <si>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</si>
  <si>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</si>
  <si>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</si>
  <si>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</si>
  <si>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</si>
  <si>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</si>
  <si>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</si>
  <si>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</si>
  <si>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</si>
  <si>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</si>
  <si>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</si>
  <si>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</si>
  <si>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</si>
  <si>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</si>
  <si>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</si>
  <si>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</si>
  <si>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</si>
  <si>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</si>
  <si>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</si>
  <si>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</si>
  <si>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</si>
  <si>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</si>
  <si>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</si>
  <si>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</si>
  <si>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</si>
  <si>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</si>
  <si>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</si>
  <si>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</si>
  <si>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</si>
  <si>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</si>
  <si>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</si>
  <si>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</si>
  <si>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</si>
  <si>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</si>
  <si>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</si>
  <si>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</si>
  <si>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</si>
  <si>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</si>
  <si>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</si>
  <si>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</si>
  <si>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</si>
  <si>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</si>
  <si>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</si>
  <si>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</si>
  <si>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</si>
  <si>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</si>
  <si>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</si>
  <si>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</si>
  <si>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</si>
  <si>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</si>
  <si>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</si>
  <si>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</si>
  <si>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</si>
  <si>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</si>
  <si>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</si>
  <si>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</si>
  <si>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</si>
  <si>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</si>
  <si>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</si>
  <si>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</si>
  <si>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</si>
  <si>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</si>
  <si>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</si>
  <si>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</si>
  <si>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</si>
  <si>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</si>
  <si>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</si>
  <si>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</si>
  <si>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</si>
  <si>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</si>
  <si>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</si>
  <si>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</si>
  <si>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</si>
  <si>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</si>
  <si>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</si>
  <si>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</si>
  <si>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</si>
  <si>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</si>
  <si>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</si>
  <si>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</si>
  <si>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</si>
  <si>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</si>
  <si>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</si>
  <si>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</si>
  <si>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</si>
  <si>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</si>
  <si>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</si>
  <si>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</si>
  <si>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</si>
  <si>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</si>
  <si>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</si>
  <si>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</si>
  <si>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</si>
  <si>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</si>
  <si>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</si>
  <si>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</si>
  <si>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</si>
  <si>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</si>
  <si>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</si>
  <si>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</si>
  <si>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</si>
  <si>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</si>
  <si>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</si>
  <si>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</si>
  <si>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</si>
  <si>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</si>
  <si>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</si>
  <si>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</si>
  <si>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</si>
  <si>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</si>
  <si>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</si>
  <si>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</si>
  <si>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</si>
  <si>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</si>
  <si>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</si>
  <si>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</si>
  <si>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</si>
  <si>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</si>
  <si>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</si>
  <si>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</si>
  <si>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</si>
  <si>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</si>
  <si>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</si>
  <si>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</si>
  <si>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</si>
  <si>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</si>
  <si>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</si>
  <si>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</si>
  <si>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</si>
  <si>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</si>
  <si>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</si>
  <si>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</si>
  <si>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</si>
  <si>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</si>
  <si>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</si>
  <si>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</si>
  <si>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</si>
  <si>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</si>
  <si>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</si>
  <si>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</si>
  <si>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</si>
  <si>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</si>
  <si>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</si>
  <si>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</si>
  <si>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</si>
  <si>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</si>
  <si>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</si>
  <si>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</si>
  <si>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</si>
  <si>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</si>
  <si>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</si>
  <si>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</si>
  <si>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</si>
  <si>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</si>
  <si>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</si>
  <si>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</si>
  <si>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</si>
  <si>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</si>
  <si>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</si>
  <si>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</si>
  <si>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</si>
  <si>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</si>
  <si>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</si>
  <si>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</si>
  <si>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</si>
  <si>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</si>
  <si>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</si>
  <si>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</si>
  <si>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</si>
  <si>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</si>
  <si>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</si>
  <si>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</si>
  <si>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</si>
  <si>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</si>
  <si>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</si>
  <si>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</si>
  <si>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</si>
  <si>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</si>
  <si>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</si>
  <si>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</si>
  <si>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</si>
  <si>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</si>
  <si>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</si>
  <si>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</si>
  <si>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</si>
  <si>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</si>
  <si>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</si>
  <si>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</si>
  <si>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</si>
  <si>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</si>
  <si>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</si>
  <si>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</si>
  <si>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</si>
  <si>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</si>
  <si>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</si>
  <si>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</si>
  <si>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</si>
  <si>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</si>
  <si>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</si>
  <si>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</si>
  <si>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</si>
  <si>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</si>
  <si>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</si>
  <si>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</si>
  <si>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</si>
  <si>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</si>
  <si>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</si>
  <si>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</si>
  <si>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</si>
  <si>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</si>
  <si>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</si>
  <si>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</si>
  <si>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</si>
  <si>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</si>
  <si>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</si>
  <si>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</si>
  <si>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</si>
  <si>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</si>
  <si>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</si>
  <si>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</si>
  <si>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</si>
  <si>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</si>
  <si>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</si>
  <si>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</si>
  <si>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</si>
  <si>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</si>
  <si>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</si>
  <si>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</si>
  <si>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</si>
  <si>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</si>
  <si>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</si>
  <si>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</si>
  <si>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</si>
  <si>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</si>
  <si>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</si>
  <si>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</si>
  <si>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</si>
  <si>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</si>
  <si>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</si>
  <si>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</si>
  <si>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</si>
  <si>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</si>
  <si>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</si>
  <si>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</si>
  <si>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</si>
  <si>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</si>
  <si>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</si>
  <si>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</si>
  <si>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</si>
  <si>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</si>
  <si>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</si>
  <si>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</si>
  <si>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</si>
  <si>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</si>
  <si>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</si>
  <si>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</si>
  <si>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</si>
  <si>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</si>
  <si>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</si>
  <si>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</si>
  <si>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</si>
  <si>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</si>
  <si>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</si>
  <si>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</si>
  <si>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</si>
  <si>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</si>
  <si>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</si>
  <si>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</si>
  <si>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</si>
  <si>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</si>
  <si>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</si>
  <si>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</si>
  <si>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</si>
  <si>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</si>
  <si>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</si>
  <si>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</si>
  <si>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</si>
  <si>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</si>
  <si>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</si>
  <si>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</si>
  <si>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</si>
  <si>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</si>
  <si>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</si>
  <si>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</si>
  <si>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</si>
  <si>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</si>
  <si>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</si>
  <si>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</si>
  <si>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</si>
  <si>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</si>
  <si>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</si>
  <si>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</si>
  <si>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</si>
  <si>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</si>
  <si>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</si>
  <si>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</si>
  <si>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</si>
  <si>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</si>
  <si>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</si>
  <si>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</si>
  <si>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</si>
  <si>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</si>
  <si>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</si>
  <si>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</si>
  <si>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</si>
  <si>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</si>
  <si>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</si>
  <si>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</si>
  <si>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</si>
  <si>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</si>
  <si>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</si>
  <si>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</si>
  <si>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</si>
  <si>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</si>
  <si>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</si>
  <si>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</si>
  <si>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</si>
  <si>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</si>
  <si>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</si>
  <si>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</si>
  <si>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</si>
  <si>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</si>
  <si>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</si>
  <si>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</si>
  <si>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</si>
  <si>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</si>
  <si>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</si>
  <si>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</si>
  <si>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</si>
  <si>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</si>
  <si>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</si>
  <si>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</si>
  <si>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</si>
  <si>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</si>
  <si>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</si>
  <si>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</si>
  <si>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</si>
  <si>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</si>
  <si>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</si>
  <si>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</si>
  <si>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</si>
  <si>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</si>
  <si>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</si>
  <si>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</si>
  <si>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</si>
  <si>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</si>
  <si>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</si>
  <si>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</si>
  <si>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</si>
  <si>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</si>
  <si>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</si>
  <si>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</si>
  <si>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</si>
  <si>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</si>
  <si>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</si>
  <si>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</si>
  <si>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</si>
  <si>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</si>
  <si>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</si>
  <si>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</si>
  <si>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</si>
  <si>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</si>
  <si>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</si>
  <si>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</si>
  <si>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</si>
  <si>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</si>
  <si>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</si>
  <si>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</si>
  <si>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</si>
  <si>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</si>
  <si>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</si>
  <si>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</si>
  <si>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</si>
  <si>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</si>
  <si>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</si>
  <si>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</si>
  <si>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</si>
  <si>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</si>
  <si>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</si>
  <si>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</si>
  <si>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</si>
  <si>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</si>
  <si>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</si>
  <si>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</si>
  <si>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</si>
  <si>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</si>
  <si>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</si>
  <si>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</si>
  <si>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</si>
  <si>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</si>
  <si>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</si>
  <si>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</si>
  <si>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</si>
  <si>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</si>
  <si>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</si>
  <si>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</si>
  <si>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</si>
  <si>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</si>
  <si>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</si>
  <si>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</si>
  <si>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</si>
  <si>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</si>
  <si>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</si>
  <si>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</si>
  <si>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</si>
  <si>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</si>
  <si>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</si>
  <si>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</si>
  <si>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</si>
  <si>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</si>
  <si>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</si>
  <si>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</si>
  <si>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</si>
  <si>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</si>
  <si>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</si>
  <si>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</si>
  <si>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</si>
  <si>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</si>
  <si>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</si>
  <si>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</si>
  <si>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</si>
  <si>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</si>
  <si>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</si>
  <si>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</si>
  <si>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</si>
  <si>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</si>
  <si>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</si>
  <si>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</si>
  <si>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</si>
  <si>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</si>
  <si>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</si>
  <si>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</si>
  <si>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</si>
  <si>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</si>
  <si>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</si>
  <si>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</si>
  <si>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</si>
  <si>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</si>
  <si>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</si>
  <si>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</si>
  <si>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</si>
  <si>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</si>
  <si>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</si>
  <si>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</si>
  <si>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</si>
  <si>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</si>
  <si>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</si>
  <si>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</si>
  <si>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</si>
  <si>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</si>
  <si>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</si>
  <si>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</si>
  <si>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</si>
  <si>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</si>
  <si>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</si>
  <si>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</si>
  <si>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</si>
  <si>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</si>
  <si>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</si>
  <si>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</si>
  <si>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</si>
  <si>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</si>
  <si>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</si>
  <si>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</si>
  <si>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</si>
  <si>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</si>
  <si>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</si>
  <si>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</si>
  <si>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</si>
  <si>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</si>
  <si>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</si>
  <si>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</si>
  <si>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</si>
  <si>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</si>
  <si>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</si>
  <si>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</si>
  <si>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</si>
  <si>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</si>
  <si>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</si>
  <si>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</si>
  <si>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</si>
  <si>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</si>
  <si>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</si>
  <si>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</si>
  <si>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</si>
  <si>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</si>
  <si>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</si>
  <si>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</si>
  <si>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</si>
  <si>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</si>
  <si>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</si>
  <si>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</si>
  <si>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</si>
  <si>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</si>
  <si>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</si>
  <si>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</si>
  <si>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</si>
  <si>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</si>
  <si>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</si>
  <si>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</si>
  <si>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</si>
  <si>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</si>
  <si>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</si>
  <si>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</si>
  <si>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</si>
  <si>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</si>
  <si>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</si>
  <si>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</si>
  <si>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</si>
  <si>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</si>
  <si>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</si>
  <si>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</si>
  <si>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</si>
  <si>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</si>
  <si>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</si>
  <si>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</si>
  <si>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</si>
  <si>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</si>
  <si>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</si>
  <si>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</si>
  <si>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</si>
  <si>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</si>
  <si>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</si>
  <si>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</si>
  <si>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</si>
  <si>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</si>
  <si>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</si>
  <si>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</si>
  <si>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</si>
  <si>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</si>
  <si>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</si>
  <si>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</si>
  <si>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</si>
  <si>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</si>
  <si>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</si>
  <si>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</si>
  <si>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</si>
  <si>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</si>
  <si>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</si>
  <si>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</si>
  <si>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</si>
  <si>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</si>
  <si>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</si>
  <si>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</si>
  <si>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</si>
  <si>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</si>
  <si>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</si>
  <si>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</si>
  <si>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</si>
  <si>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</si>
  <si>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</si>
  <si>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</si>
  <si>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</si>
  <si>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</si>
  <si>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</si>
  <si>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</si>
  <si>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</si>
  <si>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</si>
  <si>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</si>
  <si>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</si>
  <si>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</si>
  <si>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</si>
  <si>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</si>
  <si>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</si>
  <si>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</si>
  <si>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</si>
  <si>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</si>
  <si>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</si>
  <si>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</si>
  <si>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</si>
  <si>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</si>
  <si>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</si>
  <si>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</si>
  <si>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</si>
  <si>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</si>
  <si>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</si>
  <si>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</si>
  <si>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</si>
  <si>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</si>
  <si>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</si>
  <si>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</si>
  <si>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</si>
  <si>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</si>
  <si>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</si>
  <si>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</si>
  <si>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</si>
  <si>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</si>
  <si>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</si>
  <si>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</si>
  <si>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</si>
  <si>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</si>
  <si>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</si>
  <si>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</si>
  <si>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</si>
  <si>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</si>
  <si>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</si>
  <si>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</si>
  <si>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</si>
  <si>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</si>
  <si>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</si>
  <si>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</si>
  <si>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</si>
  <si>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</si>
  <si>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</si>
  <si>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</si>
  <si>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</si>
  <si>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</si>
  <si>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</si>
  <si>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</si>
  <si>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</si>
  <si>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</si>
  <si>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</si>
  <si>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</si>
  <si>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</si>
  <si>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</si>
  <si>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</si>
  <si>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</si>
  <si>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</si>
  <si>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</si>
  <si>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</si>
  <si>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</si>
  <si>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</si>
  <si>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</si>
  <si>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</si>
  <si>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</si>
  <si>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</si>
  <si>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</si>
  <si>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</si>
  <si>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</si>
  <si>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</si>
  <si>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</si>
  <si>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</si>
  <si>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</si>
  <si>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</si>
  <si>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</si>
  <si>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</si>
  <si>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</si>
  <si>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</si>
  <si>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</si>
  <si>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</si>
  <si>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</si>
  <si>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</si>
  <si>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</si>
  <si>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</si>
  <si>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</si>
  <si>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</si>
  <si>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</si>
  <si>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</si>
  <si>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</si>
  <si>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</si>
  <si>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</si>
  <si>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</si>
  <si>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</si>
  <si>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</si>
  <si>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</si>
  <si>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</si>
  <si>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</si>
  <si>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</si>
  <si>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</si>
  <si>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</si>
  <si>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</si>
  <si>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</si>
  <si>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</si>
  <si>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</si>
  <si>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</si>
  <si>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</si>
  <si>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</si>
  <si>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</si>
  <si>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</si>
  <si>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</si>
  <si>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</si>
  <si>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</si>
  <si>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</si>
  <si>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</si>
  <si>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</si>
  <si>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</si>
  <si>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</si>
  <si>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</si>
  <si>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</si>
  <si>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</si>
  <si>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</si>
  <si>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</si>
  <si>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</si>
  <si>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</si>
  <si>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</si>
  <si>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</si>
  <si>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</si>
  <si>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</si>
  <si>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</si>
  <si>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</si>
  <si>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</si>
  <si>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</si>
  <si>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</si>
  <si>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</si>
  <si>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</si>
  <si>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</si>
  <si>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</si>
  <si>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</si>
  <si>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</si>
  <si>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</si>
  <si>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</si>
  <si>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</si>
  <si>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</si>
  <si>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</si>
  <si>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</si>
  <si>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</si>
  <si>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</si>
  <si>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</si>
  <si>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</si>
  <si>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</si>
  <si>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</si>
  <si>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</si>
  <si>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</si>
  <si>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</si>
  <si>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</si>
  <si>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</si>
  <si>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</si>
  <si>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</si>
  <si>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</si>
  <si>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</si>
  <si>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</si>
  <si>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</si>
  <si>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</si>
  <si>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</si>
  <si>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</si>
  <si>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</si>
  <si>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</si>
  <si>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</si>
  <si>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</si>
  <si>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</si>
  <si>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</si>
  <si>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</si>
  <si>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</si>
  <si>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</si>
  <si>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</si>
  <si>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</si>
  <si>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</si>
  <si>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</si>
  <si>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</si>
  <si>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</si>
  <si>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</si>
  <si>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</si>
  <si>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</si>
  <si>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</si>
  <si>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</si>
  <si>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</si>
  <si>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</si>
  <si>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</si>
  <si>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</si>
  <si>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</si>
  <si>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</si>
  <si>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</si>
  <si>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</si>
  <si>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</si>
  <si>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</si>
  <si>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</si>
  <si>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</si>
  <si>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</si>
  <si>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</si>
  <si>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</si>
  <si>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</si>
  <si>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</si>
  <si>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</si>
  <si>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</si>
  <si>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</si>
  <si>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</si>
  <si>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</si>
  <si>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</si>
  <si>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</si>
  <si>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</si>
  <si>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</si>
  <si>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</si>
  <si>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</si>
  <si>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</si>
  <si>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</si>
  <si>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</si>
  <si>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</si>
  <si>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</si>
  <si>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</si>
  <si>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</si>
  <si>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</si>
  <si>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</si>
  <si>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</si>
  <si>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</si>
  <si>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</si>
  <si>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</si>
  <si>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</si>
  <si>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</si>
  <si>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</si>
  <si>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</si>
  <si>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</si>
  <si>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</si>
  <si>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</si>
  <si>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</si>
  <si>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</si>
  <si>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</si>
  <si>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</si>
  <si>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</si>
  <si>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</si>
  <si>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</si>
  <si>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</si>
  <si>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</si>
  <si>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</si>
  <si>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</si>
  <si>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</si>
  <si>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</si>
  <si>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</si>
  <si>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</si>
  <si>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</si>
  <si>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</si>
  <si>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</si>
  <si>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</si>
  <si>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</si>
  <si>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</si>
  <si>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</si>
  <si>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</si>
  <si>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</si>
  <si>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</si>
  <si>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</si>
  <si>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</si>
  <si>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</si>
  <si>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</si>
  <si>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</si>
  <si>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</si>
  <si>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</si>
  <si>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</si>
  <si>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</si>
  <si>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</si>
  <si>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</si>
  <si>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</si>
  <si>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</si>
  <si>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</si>
  <si>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</si>
  <si>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</si>
  <si>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</si>
  <si>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</si>
  <si>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</si>
  <si>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</si>
  <si>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</si>
  <si>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</si>
  <si>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</si>
  <si>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</si>
  <si>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</si>
  <si>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</si>
  <si>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</si>
  <si>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</si>
  <si>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</si>
  <si>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</si>
  <si>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</si>
  <si>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</si>
  <si>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</si>
  <si>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</si>
  <si>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</si>
  <si>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</si>
  <si>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</si>
  <si>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</si>
  <si>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</si>
  <si>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</si>
  <si>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</si>
  <si>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</si>
  <si>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</si>
  <si>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</si>
  <si>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</si>
  <si>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</si>
  <si>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</si>
  <si>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</si>
  <si>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</si>
  <si>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</si>
  <si>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</si>
  <si>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</si>
  <si>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</si>
  <si>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</si>
  <si>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</si>
  <si>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</si>
  <si>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</si>
  <si>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</si>
  <si>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</si>
  <si>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</si>
  <si>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</si>
  <si>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</si>
  <si>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</si>
  <si>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</si>
  <si>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</si>
  <si>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</si>
  <si>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</si>
  <si>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</si>
  <si>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</si>
  <si>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</si>
  <si>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</si>
  <si>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</si>
  <si>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</si>
  <si>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</si>
  <si>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</si>
  <si>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</si>
  <si>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</si>
  <si>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</si>
  <si>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</si>
  <si>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</si>
  <si>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</si>
  <si>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</si>
  <si>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</si>
  <si>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</si>
  <si>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</si>
  <si>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</si>
  <si>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</si>
  <si>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</si>
  <si>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</si>
  <si>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</si>
  <si>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</si>
  <si>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</si>
  <si>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</si>
  <si>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</si>
  <si>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</si>
  <si>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</si>
  <si>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</si>
  <si>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</si>
  <si>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</si>
  <si>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</si>
  <si>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</si>
  <si>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</si>
  <si>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</si>
  <si>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</si>
  <si>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</si>
  <si>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</si>
  <si>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</si>
  <si>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</si>
  <si>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</si>
  <si>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</si>
  <si>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</si>
  <si>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</si>
  <si>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</si>
  <si>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</si>
  <si>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</si>
  <si>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</si>
  <si>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</si>
  <si>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</si>
  <si>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</si>
  <si>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</si>
  <si>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</si>
  <si>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</si>
  <si>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</si>
  <si>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</si>
  <si>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</si>
  <si>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</si>
  <si>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</si>
  <si>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</si>
  <si>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</si>
  <si>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</si>
  <si>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</si>
  <si>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</si>
  <si>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</si>
  <si>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</si>
  <si>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</si>
  <si>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</si>
  <si>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</si>
  <si>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</si>
  <si>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</si>
  <si>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</si>
  <si>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</si>
  <si>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</si>
  <si>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</si>
  <si>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</si>
  <si>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</si>
  <si>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</si>
  <si>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</si>
  <si>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</si>
  <si>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</si>
  <si>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</si>
  <si>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</si>
  <si>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</si>
  <si>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</si>
  <si>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</si>
  <si>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</si>
  <si>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</si>
  <si>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</si>
  <si>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</si>
  <si>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</si>
  <si>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</si>
  <si>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</si>
  <si>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</si>
  <si>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</si>
  <si>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</si>
  <si>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</si>
  <si>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</si>
  <si>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</si>
  <si>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</si>
  <si>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</si>
  <si>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</si>
  <si>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</si>
  <si>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</si>
  <si>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</si>
  <si>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</si>
  <si>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</si>
  <si>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</si>
  <si>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</si>
  <si>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</si>
  <si>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</si>
  <si>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</si>
  <si>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</si>
  <si>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</si>
  <si>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</si>
  <si>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</si>
  <si>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</si>
  <si>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</si>
  <si>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</si>
  <si>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</si>
  <si>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</si>
  <si>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</si>
  <si>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</si>
  <si>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</si>
  <si>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</si>
  <si>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</si>
  <si>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</si>
  <si>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</si>
  <si>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</si>
  <si>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</si>
  <si>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</si>
  <si>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</si>
  <si>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</si>
  <si>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</si>
  <si>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</si>
  <si>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</si>
  <si>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</si>
  <si>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</si>
  <si>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</si>
  <si>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</si>
  <si>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</si>
  <si>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</si>
  <si>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</si>
  <si>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</si>
  <si>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</si>
  <si>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</si>
  <si>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</si>
  <si>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</si>
  <si>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</si>
  <si>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</si>
  <si>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</si>
  <si>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</si>
  <si>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</si>
  <si>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</si>
  <si>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</si>
  <si>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</si>
  <si>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</si>
  <si>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</si>
  <si>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</si>
  <si>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</si>
  <si>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</si>
  <si>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</si>
  <si>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</si>
  <si>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</si>
  <si>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</si>
  <si>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</si>
  <si>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</si>
  <si>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</si>
  <si>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</si>
  <si>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</si>
  <si>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</si>
  <si>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</si>
  <si>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</si>
  <si>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</si>
  <si>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</si>
  <si>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</si>
  <si>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</si>
  <si>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</si>
  <si>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</si>
  <si>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</si>
  <si>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</si>
  <si>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</si>
  <si>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</si>
  <si>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</si>
  <si>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</si>
  <si>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</si>
  <si>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</si>
  <si>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</si>
  <si>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</si>
  <si>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</si>
  <si>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</si>
  <si>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</si>
  <si>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</si>
  <si>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</si>
  <si>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</si>
  <si>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</si>
  <si>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</si>
  <si>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</si>
  <si>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</si>
  <si>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</si>
  <si>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</si>
  <si>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</si>
  <si>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</si>
  <si>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</si>
  <si>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</si>
  <si>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</si>
  <si>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</si>
  <si>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</si>
  <si>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</si>
  <si>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</si>
  <si>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</si>
  <si>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</si>
  <si>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</si>
  <si>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</si>
  <si>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</si>
  <si>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</si>
  <si>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</si>
  <si>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</si>
  <si>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</si>
  <si>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</si>
  <si>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</si>
  <si>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</si>
  <si>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</si>
  <si>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</si>
  <si>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</si>
  <si>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</si>
  <si>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</si>
  <si>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</si>
  <si>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</si>
  <si>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</si>
  <si>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</si>
  <si>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</si>
  <si>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</si>
  <si>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</si>
  <si>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</si>
  <si>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</si>
  <si>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</si>
  <si>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</si>
  <si>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</si>
  <si>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</si>
  <si>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</si>
  <si>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</si>
  <si>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</si>
  <si>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</si>
  <si>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</si>
  <si>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</si>
  <si>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</si>
  <si>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</si>
  <si>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</si>
  <si>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</si>
  <si>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</si>
  <si>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</si>
  <si>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</si>
  <si>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</si>
  <si>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</si>
  <si>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</si>
  <si>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</si>
  <si>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</si>
  <si>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</si>
  <si>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</si>
  <si>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</si>
  <si>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</si>
  <si>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</si>
  <si>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</si>
  <si>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</si>
  <si>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</si>
  <si>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</si>
  <si>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</si>
  <si>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</si>
  <si>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</si>
  <si>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</si>
  <si>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</si>
  <si>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</si>
  <si>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</si>
  <si>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</si>
  <si>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</si>
  <si>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</si>
  <si>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</si>
  <si>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</si>
  <si>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</si>
  <si>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</si>
  <si>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</si>
  <si>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</si>
  <si>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</si>
  <si>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</si>
  <si>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</si>
  <si>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</si>
  <si>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</si>
  <si>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</si>
  <si>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</si>
  <si>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</si>
  <si>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</si>
  <si>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</si>
  <si>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</si>
  <si>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</si>
  <si>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</si>
  <si>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</si>
  <si>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</si>
  <si>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</si>
  <si>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</si>
  <si>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</si>
  <si>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</si>
  <si>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</si>
  <si>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</si>
  <si>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</si>
  <si>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</si>
  <si>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</si>
  <si>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</si>
  <si>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</si>
  <si>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</si>
  <si>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</si>
  <si>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</si>
  <si>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</si>
  <si>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</si>
  <si>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</si>
  <si>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</si>
  <si>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</si>
  <si>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</si>
  <si>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</si>
  <si>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</si>
  <si>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</si>
  <si>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</si>
  <si>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</si>
  <si>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</si>
  <si>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</si>
  <si>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</si>
  <si>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</si>
  <si>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</si>
  <si>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</si>
  <si>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</si>
  <si>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</si>
  <si>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</si>
  <si>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</si>
  <si>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</si>
  <si>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</si>
  <si>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</si>
  <si>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</si>
  <si>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</si>
  <si>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</si>
  <si>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</si>
  <si>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</si>
  <si>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</si>
  <si>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</si>
  <si>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</si>
  <si>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</si>
  <si>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</si>
  <si>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</si>
  <si>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</si>
  <si>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</si>
  <si>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</si>
  <si>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</si>
  <si>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</si>
  <si>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</si>
  <si>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</si>
  <si>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</si>
  <si>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</si>
  <si>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</si>
  <si>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</si>
  <si>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</si>
  <si>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</si>
  <si>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</si>
  <si>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</si>
  <si>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</si>
  <si>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</si>
  <si>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</si>
  <si>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</si>
  <si>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</si>
  <si>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</si>
  <si>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</si>
  <si>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</si>
  <si>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</si>
  <si>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</si>
  <si>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</si>
  <si>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</si>
  <si>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</si>
  <si>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</si>
  <si>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</si>
  <si>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</si>
  <si>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</si>
  <si>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</si>
  <si>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</si>
  <si>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</si>
  <si>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</si>
  <si>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</si>
  <si>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</si>
  <si>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</si>
  <si>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</si>
  <si>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</si>
  <si>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</si>
  <si>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</si>
  <si>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</si>
  <si>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</si>
  <si>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</si>
  <si>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</si>
  <si>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</si>
  <si>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</si>
  <si>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</si>
  <si>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</si>
  <si>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</si>
  <si>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</si>
  <si>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</si>
  <si>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</si>
  <si>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</si>
  <si>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</si>
  <si>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</si>
  <si>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</si>
  <si>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</si>
  <si>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</si>
  <si>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</si>
  <si>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</si>
  <si>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</si>
  <si>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</si>
  <si>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</si>
  <si>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</si>
  <si>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</si>
  <si>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</si>
  <si>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</si>
  <si>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</si>
  <si>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</si>
  <si>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</si>
  <si>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</si>
  <si>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</si>
  <si>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</si>
  <si>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</si>
  <si>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</si>
  <si>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</si>
  <si>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</si>
  <si>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</si>
  <si>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</si>
  <si>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</si>
  <si>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</si>
  <si>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</si>
  <si>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</si>
  <si>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</si>
  <si>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</si>
  <si>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</si>
  <si>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</si>
  <si>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</si>
  <si>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</si>
  <si>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</si>
  <si>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</si>
  <si>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</si>
  <si>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</si>
  <si>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</si>
  <si>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</si>
  <si>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</si>
  <si>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</si>
  <si>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</si>
  <si>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</si>
  <si>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</si>
  <si>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</si>
  <si>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</si>
  <si>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</si>
  <si>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</si>
  <si>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</si>
  <si>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</si>
  <si>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</si>
  <si>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</si>
  <si>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</si>
  <si>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</si>
  <si>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</si>
  <si>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</si>
  <si>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</si>
  <si>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</si>
  <si>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</si>
  <si>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</si>
  <si>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</si>
  <si>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</si>
  <si>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</si>
  <si>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</si>
  <si>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</si>
  <si>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</si>
  <si>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</si>
  <si>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</si>
  <si>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</si>
  <si>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</si>
  <si>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</si>
  <si>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</si>
  <si>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</si>
  <si>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</si>
  <si>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</si>
  <si>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</si>
  <si>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</si>
  <si>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</si>
  <si>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</si>
  <si>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</si>
  <si>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</si>
  <si>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</si>
  <si>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</si>
  <si>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</si>
  <si>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</si>
  <si>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</si>
  <si>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</si>
  <si>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</si>
  <si>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</si>
  <si>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</si>
  <si>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</si>
  <si>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</si>
  <si>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</si>
  <si>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</si>
  <si>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</si>
  <si>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</si>
  <si>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</si>
  <si>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</si>
  <si>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</si>
  <si>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</si>
  <si>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</si>
  <si>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</si>
  <si>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</si>
  <si>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</si>
  <si>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</si>
  <si>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</si>
  <si>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</si>
  <si>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</si>
  <si>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</si>
  <si>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</si>
  <si>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</si>
  <si>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</si>
  <si>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</si>
  <si>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</si>
  <si>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</si>
  <si>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</si>
  <si>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</si>
  <si>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</si>
  <si>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</si>
  <si>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</si>
  <si>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</si>
  <si>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</si>
  <si>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</si>
  <si>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</si>
  <si>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</si>
  <si>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</si>
  <si>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</si>
  <si>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</si>
  <si>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</si>
  <si>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</si>
  <si>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</si>
  <si>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</si>
  <si>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</si>
  <si>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</si>
  <si>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</si>
  <si>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</si>
  <si>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</si>
  <si>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</si>
  <si>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</si>
  <si>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</si>
  <si>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</si>
  <si>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</si>
  <si>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</si>
  <si>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</si>
  <si>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</si>
  <si>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</si>
  <si>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</si>
  <si>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</si>
  <si>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</si>
  <si>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</si>
  <si>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</si>
  <si>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</si>
  <si>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</si>
  <si>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</si>
  <si>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</si>
  <si>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</si>
  <si>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</si>
  <si>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</si>
  <si>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</si>
  <si>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</si>
  <si>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</si>
  <si>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</si>
  <si>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</si>
  <si>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</si>
  <si>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</si>
  <si>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</si>
  <si>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</si>
  <si>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</si>
  <si>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</si>
  <si>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</si>
  <si>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</si>
  <si>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</si>
  <si>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</si>
  <si>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</si>
  <si>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</si>
  <si>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</si>
  <si>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</si>
  <si>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</si>
  <si>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</si>
  <si>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</si>
  <si>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</si>
  <si>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</si>
  <si>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</si>
  <si>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</si>
  <si>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</si>
  <si>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</si>
  <si>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</si>
  <si>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</si>
  <si>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</si>
  <si>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</si>
  <si>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</si>
  <si>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</si>
  <si>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</si>
  <si>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</si>
  <si>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</si>
  <si>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</si>
  <si>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</si>
  <si>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</si>
  <si>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</si>
  <si>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</si>
  <si>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</si>
  <si>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</si>
  <si>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</si>
  <si>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</si>
  <si>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</si>
  <si>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</si>
  <si>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</si>
  <si>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</si>
  <si>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</si>
  <si>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</si>
  <si>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</si>
  <si>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</si>
  <si>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</si>
  <si>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</si>
  <si>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</si>
  <si>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</si>
  <si>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</si>
  <si>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</si>
  <si>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</si>
  <si>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</si>
  <si>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</si>
  <si>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</si>
  <si>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</si>
  <si>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</si>
  <si>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</si>
  <si>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</si>
  <si>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</si>
  <si>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</si>
  <si>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</si>
  <si>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</si>
  <si>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</si>
  <si>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</si>
  <si>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</si>
  <si>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</si>
  <si>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</si>
  <si>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</si>
  <si>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</si>
  <si>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</si>
  <si>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</si>
  <si>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</si>
  <si>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</si>
  <si>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</si>
  <si>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</si>
  <si>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</si>
  <si>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</si>
  <si>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</si>
  <si>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</si>
  <si>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</si>
  <si>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</si>
  <si>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</si>
  <si>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</si>
  <si>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</si>
  <si>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</si>
  <si>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</si>
  <si>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</si>
  <si>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</si>
  <si>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</si>
  <si>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</si>
  <si>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</si>
  <si>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</si>
  <si>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</si>
  <si>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</si>
  <si>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</si>
  <si>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</si>
  <si>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</si>
  <si>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</si>
  <si>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</si>
  <si>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</si>
  <si>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</si>
  <si>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</si>
  <si>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</si>
  <si>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</si>
  <si>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</si>
  <si>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</si>
  <si>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</si>
  <si>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</si>
  <si>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</si>
  <si>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</si>
  <si>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</si>
  <si>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</si>
  <si>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</si>
  <si>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</si>
  <si>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</si>
  <si>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</si>
  <si>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</si>
  <si>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</si>
  <si>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</si>
  <si>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</si>
  <si>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</si>
  <si>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</si>
  <si>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</si>
  <si>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</si>
  <si>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</si>
  <si>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</si>
  <si>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</si>
  <si>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</si>
  <si>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</si>
  <si>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</si>
  <si>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</si>
  <si>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</si>
  <si>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</si>
  <si>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</si>
  <si>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</si>
  <si>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</si>
  <si>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</si>
  <si>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</si>
  <si>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</si>
  <si>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</si>
  <si>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</si>
  <si>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</si>
  <si>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</si>
  <si>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</si>
  <si>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</si>
  <si>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</si>
  <si>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</si>
  <si>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</si>
  <si>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</si>
  <si>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</si>
  <si>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</si>
  <si>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</si>
  <si>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</si>
  <si>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</si>
  <si>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</si>
  <si>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</si>
  <si>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</si>
  <si>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</si>
  <si>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</si>
  <si>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</si>
  <si>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</si>
  <si>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</si>
  <si>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</si>
  <si>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</si>
  <si>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</si>
  <si>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</si>
  <si>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</si>
  <si>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</si>
  <si>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</si>
  <si>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</si>
  <si>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</si>
  <si>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</si>
  <si>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</si>
  <si>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</si>
  <si>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</si>
  <si>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</si>
  <si>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</si>
  <si>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</si>
  <si>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</si>
  <si>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</si>
  <si>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</si>
  <si>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</si>
  <si>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</si>
  <si>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</si>
  <si>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</si>
  <si>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</si>
  <si>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</si>
  <si>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</si>
  <si>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</si>
  <si>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</si>
  <si>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</si>
  <si>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</si>
  <si>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</si>
  <si>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</si>
  <si>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</si>
  <si>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</si>
  <si>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</si>
  <si>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</si>
  <si>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</si>
  <si>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</si>
  <si>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</si>
  <si>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</si>
  <si>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</si>
  <si>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</si>
  <si>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</si>
  <si>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</si>
  <si>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</si>
  <si>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</si>
  <si>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</si>
  <si>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</si>
  <si>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</si>
  <si>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</si>
  <si>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</si>
  <si>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</si>
  <si>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</si>
  <si>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</si>
  <si>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</si>
  <si>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</si>
  <si>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</si>
  <si>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</si>
  <si>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</si>
  <si>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</si>
  <si>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</si>
  <si>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</si>
  <si>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</si>
  <si>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</si>
  <si>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</si>
  <si>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</si>
  <si>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</si>
  <si>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</si>
  <si>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</si>
  <si>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</si>
  <si>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</si>
  <si>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</si>
  <si>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</si>
  <si>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</si>
  <si>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</si>
  <si>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</si>
  <si>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</si>
  <si>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</si>
  <si>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</si>
  <si>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</si>
  <si>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</si>
  <si>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</si>
  <si>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</si>
  <si>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</si>
  <si>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</si>
  <si>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</si>
  <si>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</si>
  <si>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</si>
  <si>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</si>
  <si>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</si>
  <si>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</si>
  <si>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</si>
  <si>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</si>
  <si>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</si>
  <si>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</si>
  <si>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</si>
  <si>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</si>
  <si>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</si>
  <si>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</si>
  <si>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</si>
  <si>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</si>
  <si>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</si>
  <si>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</si>
  <si>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</si>
  <si>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</si>
  <si>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</si>
  <si>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</si>
  <si>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</si>
  <si>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</si>
  <si>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</si>
  <si>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</si>
  <si>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</si>
  <si>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</si>
  <si>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</si>
  <si>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</si>
  <si>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</si>
  <si>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</si>
  <si>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</si>
  <si>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</si>
  <si>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</si>
  <si>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</si>
  <si>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</si>
  <si>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</si>
  <si>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</si>
  <si>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</si>
  <si>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</si>
  <si>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</si>
  <si>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</si>
  <si>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</si>
  <si>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</si>
  <si>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</si>
  <si>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</si>
  <si>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</si>
  <si>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</si>
  <si>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</si>
  <si>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</si>
  <si>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</si>
  <si>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</si>
  <si>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</si>
  <si>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</si>
  <si>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</si>
  <si>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</si>
  <si>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</si>
  <si>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</si>
  <si>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</si>
  <si>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</si>
  <si>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</si>
  <si>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</si>
  <si>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</si>
  <si>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</si>
  <si>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</si>
  <si>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</si>
  <si>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</si>
  <si>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</si>
  <si>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</si>
  <si>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</si>
  <si>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</si>
  <si>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</si>
  <si>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</si>
  <si>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</si>
  <si>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</si>
  <si>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</si>
  <si>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</si>
  <si>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</si>
  <si>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</si>
  <si>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</si>
  <si>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</si>
  <si>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</si>
  <si>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</si>
  <si>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</si>
  <si>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</si>
  <si>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</si>
  <si>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</si>
  <si>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</si>
  <si>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</si>
  <si>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</si>
  <si>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</si>
  <si>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</si>
  <si>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</si>
  <si>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</si>
  <si>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</si>
  <si>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</si>
  <si>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</si>
  <si>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</si>
  <si>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</si>
  <si>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</si>
  <si>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</si>
  <si>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</si>
  <si>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</si>
  <si>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</si>
  <si>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</si>
  <si>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</si>
  <si>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</si>
  <si>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</si>
  <si>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</si>
  <si>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</si>
  <si>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</si>
  <si>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</si>
  <si>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</si>
  <si>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</si>
  <si>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</si>
  <si>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</si>
  <si>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</si>
  <si>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</si>
  <si>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</si>
  <si>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</si>
  <si>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</si>
  <si>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</si>
  <si>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</si>
  <si>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</si>
  <si>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</si>
  <si>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</si>
  <si>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</si>
  <si>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</si>
  <si>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</si>
  <si>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</si>
  <si>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</si>
  <si>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</si>
  <si>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</si>
  <si>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</si>
  <si>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</si>
  <si>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</si>
  <si>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</si>
  <si>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</si>
  <si>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</si>
  <si>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</si>
  <si>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</si>
  <si>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</si>
  <si>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</si>
  <si>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</si>
  <si>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</si>
  <si>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</si>
  <si>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</si>
  <si>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</si>
  <si>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</si>
  <si>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</si>
  <si>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</si>
  <si>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</si>
  <si>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</si>
  <si>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</si>
  <si>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</si>
  <si>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</si>
  <si>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</si>
  <si>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</si>
  <si>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</si>
  <si>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</si>
  <si>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</si>
  <si>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</si>
  <si>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</si>
  <si>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</si>
  <si>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</si>
  <si>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</si>
  <si>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</si>
  <si>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</si>
  <si>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</si>
  <si>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</si>
  <si>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</si>
  <si>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</si>
  <si>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</si>
  <si>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</si>
  <si>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</si>
  <si>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</si>
  <si>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</si>
  <si>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</si>
  <si>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</si>
  <si>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</si>
  <si>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</si>
  <si>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</si>
  <si>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</si>
  <si>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</si>
  <si>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</si>
  <si>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</si>
  <si>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</si>
  <si>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</si>
  <si>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</si>
  <si>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</si>
  <si>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</si>
  <si>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</si>
  <si>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</si>
  <si>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</si>
  <si>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</si>
  <si>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</si>
  <si>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</si>
  <si>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</si>
  <si>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</si>
  <si>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</si>
  <si>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</si>
  <si>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</si>
  <si>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</si>
  <si>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</si>
  <si>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</si>
  <si>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</si>
  <si>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</si>
  <si>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</si>
  <si>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</si>
  <si>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</si>
  <si>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</si>
  <si>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</si>
  <si>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</si>
  <si>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</si>
  <si>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</si>
  <si>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</si>
  <si>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</si>
  <si>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</si>
  <si>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</si>
  <si>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</si>
  <si>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</si>
  <si>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</si>
  <si>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</si>
  <si>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</si>
  <si>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</si>
  <si>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</si>
  <si>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</si>
  <si>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</si>
  <si>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</si>
  <si>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</si>
  <si>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</si>
  <si>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</si>
  <si>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</si>
  <si>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</si>
  <si>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</si>
  <si>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</si>
  <si>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</si>
  <si>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</si>
  <si>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</si>
  <si>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</si>
  <si>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</si>
  <si>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</si>
  <si>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</si>
  <si>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</si>
  <si>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</si>
  <si>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</si>
  <si>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</si>
  <si>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</si>
  <si>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</si>
  <si>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</si>
  <si>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</si>
  <si>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</si>
  <si>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</si>
  <si>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</si>
  <si>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</si>
  <si>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</si>
  <si>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</si>
  <si>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</si>
  <si>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</si>
  <si>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</si>
  <si>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</si>
  <si>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</si>
  <si>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</si>
  <si>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</si>
  <si>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</si>
  <si>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</si>
  <si>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</si>
  <si>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</si>
  <si>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</si>
  <si>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</si>
  <si>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</si>
  <si>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</si>
  <si>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</si>
  <si>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</si>
  <si>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</si>
  <si>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</si>
  <si>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</si>
  <si>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</si>
  <si>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</si>
  <si>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</si>
  <si>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</si>
  <si>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</si>
  <si>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</si>
  <si>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</si>
  <si>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</si>
  <si>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</si>
  <si>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</si>
  <si>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</si>
  <si>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</si>
  <si>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</si>
  <si>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</si>
  <si>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</si>
  <si>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</si>
  <si>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</si>
  <si>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</si>
  <si>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</si>
  <si>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</si>
  <si>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</si>
  <si>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</si>
  <si>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</si>
  <si>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</si>
  <si>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</si>
  <si>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</si>
  <si>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</si>
  <si>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</si>
  <si>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</si>
  <si>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</si>
  <si>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</si>
  <si>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</si>
  <si>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</si>
  <si>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</si>
  <si>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</si>
  <si>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</si>
  <si>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</si>
  <si>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</si>
  <si>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</si>
  <si>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</si>
  <si>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</si>
  <si>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</si>
  <si>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</si>
  <si>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</si>
  <si>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</si>
  <si>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</si>
  <si>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</si>
  <si>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</si>
  <si>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</si>
  <si>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</si>
  <si>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</si>
  <si>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</si>
  <si>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</si>
  <si>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</si>
  <si>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</si>
  <si>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</si>
  <si>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</si>
  <si>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</si>
  <si>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</si>
  <si>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</si>
  <si>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</si>
  <si>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</si>
  <si>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</si>
  <si>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</si>
  <si>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</si>
  <si>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</si>
  <si>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</si>
  <si>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</si>
  <si>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</si>
  <si>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</si>
  <si>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</si>
  <si>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</si>
  <si>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</si>
  <si>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</si>
  <si>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</si>
  <si>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</si>
  <si>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</si>
  <si>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</si>
  <si>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</si>
  <si>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</si>
  <si>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</si>
  <si>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</si>
  <si>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</si>
  <si>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</si>
  <si>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</si>
  <si>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</si>
  <si>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</si>
  <si>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</si>
  <si>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</si>
  <si>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</si>
  <si>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</si>
  <si>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</si>
  <si>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</si>
  <si>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</si>
  <si>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</si>
  <si>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</si>
  <si>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</si>
  <si>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</si>
  <si>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</si>
  <si>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</si>
  <si>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</si>
  <si>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</si>
  <si>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</si>
  <si>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</si>
  <si>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</si>
  <si>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</si>
  <si>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</si>
  <si>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</si>
  <si>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</si>
  <si>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</si>
  <si>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</si>
  <si>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</si>
  <si>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</si>
  <si>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</si>
  <si>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</si>
  <si>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</si>
  <si>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</si>
  <si>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</si>
  <si>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</si>
  <si>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</si>
  <si>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</si>
  <si>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</si>
  <si>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 xml:space="preserve"> PCM-20251011-00001979 </t>
  </si>
  <si>
    <t>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</si>
  <si>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</si>
  <si>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</si>
  <si>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</si>
  <si>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</si>
  <si>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</si>
  <si>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</si>
  <si>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</si>
  <si>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</si>
  <si>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</si>
  <si>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</si>
  <si>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</si>
  <si>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</si>
  <si>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</si>
  <si>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</si>
  <si>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</si>
  <si>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</si>
  <si>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</si>
  <si>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</si>
  <si>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</si>
  <si>
    <t>PCM-20251011-00001998</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</si>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</sst>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278.94929293981113</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0.83717488425463671</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2.4744328700762708E-2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1.0450347217556555E-2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45941.897718865737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45941.897718865737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45941.897718865737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45941.897718865737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45941.897718865737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45941.897718865737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45941.897718865737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45941.897718865737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45941.897718865737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45941.897718865737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45941.897718865737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45941.897718865737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45941.897718865737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45941.897718865737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45941.897718865737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45941.897718865737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45941.897718865737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45941.897718865737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45941.897718865737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45941.897718865737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45941.897718865737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45941.897718865737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45941.897718865737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45941.897718865737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45941.897718865737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45941.897718865737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45941.897718865737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45941.897718865737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45941.897718865737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45941.897718865737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45941.897718865737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45941.897718865737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45941.897718865737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45941.897718865737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45941.897718865737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45941.897718865737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45941.897718865737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45941.897718865737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45941.897718865737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45941.897718865737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45941.897718865737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45941.897718865737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45941.897718865737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135.17063553240587</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116.8978809027758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45941.897718865737</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0.19957071758835809</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0.16832071758835809</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2.3343865737842862E-2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45941.897718865737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45941.897718865737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45941.897718865737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45941.897718865737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45941.897718865737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45941.897718865737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45941.897718865737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45941.897718865737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45941.897718865737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45941.897718865737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45941.897718865737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45941.897718865737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45941.897718865737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45941.897718865737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45941.897718865737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45941.897718865737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45941.897718865737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45941.897718865737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45941.897718865737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45941.897718865737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45941.897718865737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45941.897718865737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45941.897718865737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45941.897718865737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45941.897718865737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45941.897718865737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45941.897718865737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45941.897718865737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45941.897718865737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45941.897718865737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45941.897718865737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45941.897718865737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45941.897718865737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45941.897718865737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45941.897718865737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45941.897718865737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45941.897718865737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45941.897718865737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45941.897718865737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45941.897718865737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45941.897718865737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45941.897718865737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45941.897718865737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45941.897718865737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45941.897718865737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45941.897718865737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45941.897718865737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45941.897718865737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45941.897718865737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45941.897718865737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45941.897718865737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45941.897718865737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45941.897718865737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45941.897718865737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45941.897718865737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45941.897718865737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45941.897718865737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45941.897718865737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45941.897718865737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45941.897718865737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45941.897718865737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45941.897718865737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45941.897718865737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45941.897718865737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45941.897718865737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45941.897718865737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45941.897718865737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45941.897718865737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45941.897718865737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45941.897718865737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45941.897718865737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45941.897718865737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45941.897718865737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45941.897718865737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45941.897718865737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45941.897718865737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45941.897718865737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45941.897718865737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45941.897718865737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45941.897718865737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45941.897718865737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45941.897718865737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45941.897718865737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45941.897718865737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45941.897718865737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45941.897718865737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45941.897718865737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45941.897718865737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45941.897718865737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45941.897718865737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45941.897718865737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45941.897718865737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45941.897718865737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45941.897718865737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45941.897718865737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45941.897718865737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45941.897718865737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45941.897718865737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45941.897718865737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45941.897718865737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45941.897718865737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45941.897718865737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45941.897718865737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45941.897718865737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45941.897718865737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45941.897718865737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45941.897718865737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45941.897718865737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45941.897718865737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45941.897718865737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45941.897718865737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45941.897718865737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45941.897718865737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45941.897718865737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45941.897718865737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45941.897718865737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45941.897718865737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45941.897718865737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45941.897718865737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45941.897718865737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45941.897718865737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45941.897718865737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45941.897718865737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45941.897718865737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45941.897718865737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45941.897718865737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45941.897718865737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45941.897718865737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45941.897718865737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45941.897718865737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45941.897718865737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45941.897718865737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45941.897718865737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45941.897718865737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45941.897718865737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45941.897718865737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45941.897718865737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45941.897718865737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45941.897718865737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45941.897718865737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45941.897718865737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45941.897718865737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45941.897718865737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45941.897718865737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45941.897718865737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45941.897718865737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45941.897718865737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45941.897718865737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45941.897718865737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45941.897718865737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45941.897718865737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45941.897718865737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45941.897718865737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45941.897718865737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45941.897718865737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45941.897718865737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45941.897718865737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45941.897718865737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45941.897718865737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45941.897718865737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45941.897718865737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45941.897718865737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45941.897718865737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45941.897718865737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45941.897718865737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45941.897718865737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45941.897718865737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45941.897718865737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45941.897718865737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45941.897718865737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45941.897718865737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45941.897718865737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45941.897718865737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45941.897718865737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45941.897718865737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45941.897718865737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45941.897718865737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45941.897718865737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45941.897718865737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45941.897718865737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45941.897718865737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45941.897718865737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45941.897718865737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45941.897718865737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45941.897718865737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45941.897718865737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45941.897718865737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45941.897718865737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45941.897718865737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45941.897718865737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45941.897718865737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45941.897718865737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45941.897718865737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45941.897718865737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45941.897718865737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45941.897718865737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45941.897718865737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45941.897718865737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45941.897718865737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45941.897718865737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45941.897718865737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45941.897718865737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45941.897718865737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45941.897718865737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45941.897718865737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45941.897718865737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45941.897718865737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45941.897718865737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45941.897718865737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45941.897718865737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45941.897718865737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45941.897718865737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45941.897718865737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45941.897718865737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45941.897718865737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45941.897718865737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45941.897718865737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45941.897718865737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45941.897718865737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45941.897718865737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45941.897718865737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45941.897718865737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45941.897718865737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45941.897718865737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45941.897718865737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45941.897718865737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45941.897718865737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45941.897718865737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45941.897718865737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45941.897718865737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45941.897718865737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45941.897718865737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45941.897718865737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45941.897718865737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45941.897718865737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45941.897718865737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45941.897718865737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45941.897718865737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45941.897718865737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45941.897718865737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45941.897718865737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45941.897718865737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45941.897718865737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45941.897718865737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45941.897718865737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45941.897718865737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45941.897718865737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45941.897718865737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45941.897718865737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45941.897718865737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45941.897718865737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45941.897718865737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45941.897718865737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45941.897718865737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45941.897718865737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45941.897718865737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45941.897718865737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45941.897718865737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45941.897718865737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45941.897718865737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45941.897718865737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45941.897718865737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45941.897718865737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45941.897718865737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45941.897718865737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45941.897718865737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45941.897718865737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45941.897718865737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45941.897718865737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45941.897718865737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45941.897718865737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45941.897718865737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45941.897718865737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45941.897718865737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45941.897718865737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45941.897718865737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45941.897718865737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45941.897718865737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45941.897718865737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45941.897718865737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45941.897718865737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45941.897718865737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45941.897718865737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45941.897718865737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45941.897718865737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45941.897718865737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45941.897718865737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45941.897718865737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45941.897718865737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45941.897718865737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45941.897718865737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45941.897718865737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45941.897718865737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45941.897718865737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45941.897718865737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45941.897718865737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45941.897718865737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45941.897718865737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45941.897718865737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45941.897718865737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45941.897718865737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45941.897718865737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45941.897718865737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45941.897718865737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45941.897718865737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45941.897718865737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45941.897718865737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45941.897718865737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45941.897718865737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45941.897718865737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45941.897718865737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45941.897718865737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45941.897718865737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45941.897718865737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45941.897718865737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45941.897718865737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45941.897718865737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45941.897718865737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45941.897718865737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45941.897718865737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45941.897718865737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45941.897718865737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45941.897718865737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45941.897718865737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45941.897718865737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45941.897718865737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45941.897718865737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45941.897718865737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45941.897718865737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45941.897718865737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45941.897718865737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45941.897718865737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45941.897718865737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45941.897718865737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45941.897718865737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45941.897718865737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45941.897718865737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45941.897718865737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45941.897718865737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45941.897718865737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45941.897718865737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45941.897718865737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45941.897718865737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45941.897718865737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45941.897718865737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45941.897718865737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45941.897718865737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45941.897718865737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45941.897718865737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45941.897718865737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45941.897718865737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45941.897718865737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45941.897718865737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45941.897718865737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45941.897718865737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45941.897718865737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45941.897718865737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45941.897718865737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45941.897718865737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45941.897718865737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45941.897718865737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45941.897718865737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45941.897718865737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45941.897718865737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45941.897718865737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45941.897718865737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45941.897718865737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45941.897718865737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45941.897718865737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45941.897718865737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45941.897718865737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45941.897718865737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45941.897718865737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45941.897718865737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45941.897718865737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45941.897718865737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45941.897718865737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45941.897718865737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45941.897718865737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45941.897718865737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45941.897718865737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45941.897718865737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45941.897718865737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45941.897718865737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45941.897718865737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45941.897718865737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45941.897718865737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45941.897718865737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45941.897718865737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45941.897718865737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45941.897718865737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45941.897718865737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45941.897718865737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45941.897718865737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45941.897718865737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45941.897718865737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45941.897718865737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45941.897718865737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45941.897718865737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45941.897718865737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45941.897718865737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45941.897718865737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45941.897718865737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45941.897718865737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45941.897718865737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45941.897718865737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45941.897718865737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45941.897718865737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45941.897718865737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45941.897718865737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45941.897718865737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45941.897718865737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45941.897718865737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45941.897718865737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45941.897718865737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45941.897718865737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45941.897718865737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45941.897718865737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45941.897718865737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45941.897718865737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45941.897718865737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45941.897718865737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45941.897718865737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45941.897718865737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45941.897718865737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45941.897718865737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45941.897718865737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45941.897718865737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45941.897718865737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45941.897718865737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45941.897718865737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45941.897718865737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45941.897718865737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45941.897718865737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45941.897718865737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45941.897718865737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45941.897718865737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45941.897718865737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45941.897718865737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45941.897718865737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45941.897718865737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45941.897718865737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45941.897718865737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45941.897718865737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45941.897718865737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45941.897718865737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45941.897718865737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45941.897718865737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45941.897718865737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45941.897718865737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45941.897718865737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45941.897718865737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45941.897718865737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45941.897718865737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45941.897718865737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45941.897718865737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45941.897718865737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45941.897718865737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45941.897718865737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45941.897718865737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45941.897718865737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45941.897718865737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45941.897718865737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45941.897718865737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45941.897718865737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45941.897718865737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45941.897718865737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45941.897718865737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45941.897718865737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45941.897718865737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45941.897718865737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45941.897718865737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45941.897718865737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45941.897718865737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45941.897718865737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45941.897718865737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45941.897718865737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45941.897718865737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45941.897718865737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45941.897718865737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45941.897718865737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45941.897718865737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45941.897718865737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45941.897718865737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45941.897718865737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45941.897718865737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45941.897718865737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45941.897718865737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45941.897718865737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45941.897718865737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45941.897718865737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45941.897718865737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45941.897718865737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45941.897718865737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45941.897718865737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45941.897718865737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45941.897718865737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45941.897718865737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45941.897718865737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45941.897718865737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45941.897718865737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45941.897718865737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45941.897718865737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45941.897718865737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45941.897718865737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45941.897718865737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45941.897718865737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45941.897718865737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45941.897718865737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45941.897718865737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45941.897718865737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45941.897718865737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45941.897718865737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45941.897718865737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45941.897718865737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45941.897718865737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45941.897718865737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45941.897718865737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45941.897718865737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45941.897718865737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45941.897718865737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45941.897718865737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45941.897718865737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45941.897718865737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45941.897718865737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45941.897718865737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45941.897718865737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45941.897718865737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45941.897718865737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45941.897718865737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45941.897718865737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45941.897718865737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45941.897718865737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45941.897718865737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45941.897718865737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45941.897718865737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45941.897718865737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45941.897718865737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45941.897718865737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45941.897718865737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45941.897718865737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45941.897718865737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45941.897718865737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45941.897718865737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45941.897718865737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45941.897718865737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45941.897718865737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45941.897718865737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45941.897718865737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45941.897718865737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45941.897718865737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45941.897718865737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45941.897718865737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45941.897718865737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45941.897718865737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45941.897718865737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45941.897718865737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45941.897718865737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45941.897718865737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45941.897718865737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45941.897718865737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45941.897718865737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45941.897718865737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45941.897718865737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45941.897718865737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45941.897718865737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45941.897718865737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45941.897718865737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45941.897718865737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45941.897718865737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45941.897718865737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45941.897718865737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45941.897718865737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45941.897718865737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45941.897718865737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45941.897718865737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45941.897718865737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45941.897718865737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45941.897718865737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45941.897718865737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45941.897718865737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45941.897718865737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45941.897718865737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45941.897718865737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45941.897718865737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45941.897718865737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45941.897718865737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45941.897718865737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45941.897718865737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45941.897718865737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45941.897718865737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45941.897718865737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45941.897718865737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45941.897718865737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45941.897718865737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45941.897718865737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45941.897718865737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45941.897718865737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45941.897718865737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45941.897718865737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45941.897718865737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45941.897718865737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45941.897718865737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45941.897718865737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45941.897718865737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45941.897718865737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45941.897718865737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45941.897718865737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45941.897718865737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45941.897718865737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45941.897718865737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45941.897718865737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45941.897718865737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45941.897718865737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45941.897718865737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45941.897718865737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45941.897718865737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45941.897718865737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45941.897718865737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45941.897718865737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45941.897718865737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45941.897718865737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45941.897718865737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45941.897718865737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45941.897718865737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45941.897718865737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45941.897718865737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45941.897718865737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45941.897718865737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45941.897718865737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45941.897718865737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45941.897718865737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45941.897718865737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45941.897718865737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45941.897718865737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45941.897718865737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45941.897718865737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45941.897718865737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45941.897718865737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45941.897718865737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45941.897718865737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45941.897718865737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45941.897718865737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45941.897718865737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45941.897718865737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45941.897718865737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45941.897718865737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45941.897718865737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45941.897718865737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45941.897718865737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45941.897718865737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45941.897718865737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45941.897718865737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45941.897718865737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45941.897718865737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45941.897718865737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45941.897718865737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45941.897718865737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45941.897718865737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45941.897718865737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45941.897718865737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45941.897718865737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45941.897718865737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45941.897718865737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45941.897718865737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45941.897718865737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45941.897718865737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45941.897718865737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45941.897718865737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45941.897718865737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45941.897718865737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45941.897718865737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45941.897718865737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45941.897718865737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45941.897718865737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45941.897718865737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45941.897718865737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45941.897718865737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45941.897718865737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45941.897718865737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45941.897718865737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45941.897718865737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45941.897718865737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45941.897718865737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45941.897718865737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45941.897718865737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45941.897718865737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45941.897718865737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45941.897718865737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45941.897718865737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45941.897718865737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45941.897718865737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45941.897718865737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45941.897718865737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45941.897718865737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45941.897718865737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45941.897718865737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45941.897718865737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45941.897718865737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45941.897718865737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45941.897718865737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45941.897718865737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45941.897718865737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45941.897718865737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45941.897718865737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45941.897718865737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45941.897718865737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45941.897718865737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45941.897718865737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45941.897718865737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45941.897718865737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45941.897718865737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45941.897718865737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45941.897718865737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45941.897718865737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45941.897718865737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45941.897718865737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45941.897718865737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45941.897718865737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45941.897718865737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45941.897718865737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45941.897718865737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45941.897718865737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45941.897718865737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45941.897718865737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45941.897718865737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45941.897718865737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45941.897718865737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45941.897718865737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45941.897718865737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45941.897718865737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45941.897718865737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45941.897718865737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45941.897718865737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45941.897718865737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45941.897718865737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45941.897718865737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45941.897718865737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45941.897718865737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45941.897718865737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45941.897718865737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45941.897718865737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45941.897718865737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45941.897718865737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45941.897718865737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45941.897718865737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45941.897718865737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45941.897718865737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45941.897718865737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45941.897718865737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45941.897718865737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45941.897718865737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45941.897718865737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45941.897718865737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45941.897718865737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45941.897718865737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45941.897718865737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45941.897718865737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45941.897718865737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45941.897718865737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45941.897718865737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45941.897718865737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45941.897718865737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45941.897718865737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45941.897718865737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45941.897718865737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45941.897718865737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45941.897718865737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45941.897718865737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45941.897718865737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45941.897718865737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45941.897718865737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45941.897718865737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45941.897718865737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45941.897718865737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45941.897718865737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45941.897718865737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45941.897718865737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45941.897718865737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45941.897718865737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45941.897718865737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45941.897718865737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45941.897718865737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45941.897718865737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45941.897718865737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45941.897718865737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45941.897718865737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45941.897718865737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45941.897718865737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45941.897718865737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45941.897718865737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45941.897718865737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45941.897718865737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45941.897718865737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45941.897718865737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45941.897718865737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45941.897718865737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45941.897718865737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45941.897718865737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45941.897718865737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45941.897718865737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45941.897718865737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45941.897718865737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45941.897718865737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45941.897718865737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45941.897718865737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45941.897718865737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45941.897718865737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45941.897718865737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45941.897718865737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45941.897718865737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45941.897718865737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45941.897718865737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45941.897718865737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45941.897718865737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45941.897718865737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45941.897718865737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45941.897718865737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45941.897718865737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45941.897718865737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45941.897718865737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45941.897718865737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45941.897718865737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45941.897718865737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45941.897718865737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45941.897718865737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45941.897718865737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45941.897718865737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45941.897718865737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45941.897718865737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45941.897718865737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45941.897718865737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45941.897718865737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45941.897718865737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45941.897718865737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45941.897718865737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45941.897718865737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45941.897718865737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45941.897718865737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45941.897718865737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45941.897718865737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45941.897718865737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45941.897718865737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45941.897718865737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45941.897718865737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45941.897718865737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45941.897718865737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45941.897718865737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45941.897718865737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45941.897718865737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45941.897718865737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45941.897718865737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45941.897718865737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45941.897718865737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45941.897718865737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45941.897718865737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45941.897718865737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45941.897718865737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45941.897718865737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45941.897718865737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45941.897718865737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45941.897718865737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45941.897718865737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45941.897718865737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45941.897718865737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45941.897718865737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45941.897718865737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45941.897718865737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45941.897718865737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45941.897718865737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45941.897718865737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45941.897718865737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45941.897718865737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45941.897718865737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45941.897718865737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45941.897718865737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45941.897718865737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45941.897718865737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45941.897718865737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45941.897718865737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45941.897718865737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45941.897718865737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45941.897718865737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45941.897718865737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45941.897718865737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45941.897718865737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45941.897718865737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45941.897718865737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45941.897718865737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45941.897718865737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45941.897718865737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45941.897718865737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45941.897718865737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45941.897718865737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45941.897718865737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45941.897718865737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45941.897718865737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45941.897718865737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45941.897718865737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45941.897718865737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45941.897718865737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45941.897718865737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45941.897718865737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45941.897718865737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45941.897718865737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45941.897718865737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45941.897718865737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45941.897718865737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45941.897718865737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45941.897718865737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45941.897718865737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45941.897718865737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45941.897718865737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45941.897718865737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45941.897718865737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45941.897718865737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45941.897718865737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45941.897718865737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45941.897718865737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45941.897718865737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45941.897718865737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45941.897718865737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45941.897718865737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45941.897718865737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45941.897718865737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45941.897718865737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45941.897718865737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45941.897718865737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45941.897718865737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45941.897718865737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45941.897718865737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45941.897718865737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45941.897718865737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45941.897718865737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45941.897718865737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45941.897718865737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45941.897718865737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45941.897718865737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45941.897718865737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45941.897718865737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45941.897718865737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45941.897718865737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45941.897718865737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45941.897718865737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45941.897718865737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45941.897718865737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45941.897718865737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45941.897718865737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45941.897718865737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45941.897718865737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45941.897718865737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45941.897718865737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45941.897718865737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45941.897718865737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45941.897718865737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45941.897718865737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45941.897718865737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45941.897718865737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45941.897718865737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45941.897718865737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45941.897718865737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45941.897718865737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45941.897718865737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45941.897718865737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45941.897718865737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45941.897718865737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45941.897718865737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45941.897718865737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45941.897718865737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45941.897718865737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45941.897718865737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45941.897718865737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45941.897718865737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45941.897718865737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45941.897718865737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45941.897718865737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45941.897718865737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45941.897718865737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45941.897718865737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45941.897718865737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45941.897718865737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45941.897718865737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45941.897718865737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45941.897718865737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45941.897718865737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45941.897718865737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45941.897718865737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45941.897718865737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45941.897718865737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45941.897718865737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45941.897718865737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45941.897718865737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45941.897718865737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45941.897718865737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45941.897718865737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45941.897718865737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45941.897718865737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45941.897718865737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45941.897718865737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45941.897718865737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45941.897718865737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45941.897718865737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45941.897718865737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45941.897718865737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45941.897718865737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45941.897718865737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45941.897718865737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45941.897718865737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45941.897718865737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45941.897718865737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45941.897718865737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45941.897718865737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45941.897718865737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45941.897718865737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45941.897718865737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45941.897718865737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45941.897718865737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45941.897718865737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45941.897718865737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45941.897718865737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45941.897718865737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45941.897718865737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45941.897718865737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45941.897718865737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45941.897718865737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45941.897718865737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45941.897718865737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45941.897718865737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45941.897718865737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45941.897718865737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45941.897718865737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45941.897718865737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45941.897718865737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45941.897718865737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45941.897718865737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45941.897718865737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45941.897718865737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45941.897718865737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45941.897718865737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45941.897718865737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45941.897718865737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45941.897718865737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45941.897718865737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45941.897718865737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45941.897718865737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45941.897718865737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45941.897718865737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45941.897718865737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45941.897718865737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45941.897718865737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45941.897718865737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45941.897718865737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45941.897718865737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45941.897718865737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45941.897718865737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45941.897718865737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45941.897718865737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45941.897718865737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45941.897718865737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45941.897718865737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45941.897718865737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45941.897718865737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45941.897718865737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45941.897718865737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45941.897718865737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45941.897718865737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45941.897718865737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45941.897718865737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45941.897718865737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45941.897718865737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45941.897718865737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45941.897718865737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45941.897718865737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45941.897718865737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45941.897718865737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45941.897718865737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45941.897718865737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45941.897718865737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45941.897718865737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45941.897718865737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45941.897718865737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45941.897718865737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45941.897718865737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45941.897718865737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45941.897718865737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45941.897718865737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45941.897718865737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45941.897718865737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45941.897718865737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45941.897718865737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45941.897718865737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45941.897718865737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45941.897718865737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45941.897718865737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45941.897718865737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45941.897718865737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45941.897718865737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45941.897718865737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45941.897718865737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45941.897718865737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45941.897718865737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45941.897718865737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45941.897718865737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45941.897718865737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45941.897718865737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45941.897718865737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45941.897718865737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45941.897718865737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45941.897718865737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45941.897718865737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45941.897718865737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45941.897718865737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45941.897718865737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45941.897718865737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45941.897718865737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45941.897718865737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45941.897718865737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45941.897718865737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45941.897718865737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45941.897718865737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45941.897718865737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45941.897718865737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45941.897718865737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45941.897718865737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45941.897718865737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45941.897718865737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45941.897718865737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45941.897718865737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45941.897718865737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45941.897718865737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45941.897718865737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45941.897718865737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45941.897718865737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45941.897718865737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45941.897718865737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45941.897718865737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45941.897718865737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45941.897718865737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45941.897718865737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45941.897718865737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45941.897718865737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45941.897718865737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45941.897718865737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45941.897718865737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45941.897718865737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45941.897718865737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45941.897718865737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45941.897718865737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45941.897718865737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45941.897718865737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45941.897718865737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45941.897718865737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45941.897718865737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45941.897718865737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45941.897718865737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45941.897718865737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45941.897718865737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45941.897718865737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45941.897718865737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45941.897718865737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45941.897718865737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45941.897718865737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45941.897718865737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45941.897718865737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45941.897718865737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45941.897718865737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45941.897718865737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45941.897718865737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45941.897718865737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45941.897718865737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45941.897718865737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45941.897718865737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45941.897718865737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45941.897718865737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45941.897718865737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45941.897718865737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45941.897718865737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45941.897718865737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45941.897718865737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45941.897718865737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45941.897718865737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45941.897718865737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45941.897718865737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45941.897718865737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45941.897718865737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45941.897718865737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45941.897718865737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45941.897718865737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45941.897718865737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45941.897718865737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45941.897718865737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45941.897718865737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45941.897718865737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45941.897718865737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45941.897718865737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45941.897718865737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45941.897718865737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45941.897718865737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45941.897718865737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45941.897718865737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45941.897718865737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45941.897718865737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45941.897718865737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45941.897718865737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45941.897718865737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45941.897718865737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45941.897718865737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45941.897718865737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45941.897718865737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45941.897718865737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45941.897718865737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45941.897718865737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45941.897718865737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45941.897718865737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45941.897718865737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45941.897718865737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45941.897718865737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45941.897718865737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45941.897718865737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45941.897718865737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45941.897718865737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45941.897718865737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45941.897718865737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45941.897718865737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45941.897718865737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45941.897718865737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45941.897718865737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45941.897718865737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45941.897718865737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45941.897718865737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45941.897718865737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45941.897718865737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45941.897718865737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45941.897718865737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45941.897718865737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45941.897718865737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45941.897718865737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45941.897718865737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45941.897718865737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45941.897718865737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45941.897718865737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45941.897718865737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45941.897718865737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45941.897718865737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45941.897718865737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45941.897718865737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45941.897718865737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45941.897718865737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45941.897718865737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45941.897718865737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45941.897718865737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45941.897718865737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45941.897718865737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45941.897718865737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45941.897718865737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45941.897718865737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45941.897718865737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45941.897718865737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45941.897718865737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45941.897718865737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45941.897718865737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45941.897718865737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45941.897718865737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45941.897718865737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45941.897718865737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45941.897718865737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45941.897718865737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45941.897718865737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45941.897718865737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45941.897718865737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45941.897718865737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45941.897718865737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45941.897718865737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45941.897718865737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45941.897718865737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45941.897718865737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45941.897718865737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45941.897718865737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45941.897718865737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45941.897718865737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45941.897718865737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45941.897718865737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45941.897718865737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45941.897718865737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45941.897718865737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45941.897718865737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45941.897718865737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45941.897718865737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45941.897718865737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45941.897718865737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45941.897718865737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45941.897718865737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45941.897718865737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45941.897718865737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45941.897718865737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45941.897718865737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45941.897718865737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45941.897718865737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45941.897718865737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45941.897718865737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45941.897718865737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45941.897718865737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45941.897718865737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45941.897718865737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45941.897718865737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45941.897718865737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45941.897718865737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45941.897718865737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45941.897718865737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45941.897718865737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45941.897718865737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45941.897718865737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45941.897718865737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45941.897718865737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45941.897718865737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45941.897718865737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45941.897718865737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45941.897718865737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45941.897718865737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45941.897718865737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45941.897718865737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45941.897718865737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45941.897718865737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45941.897718865737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45941.897718865737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45941.897718865737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45941.897718865737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45941.897718865737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45941.897718865737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45941.897718865737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45941.897718865737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45941.897718865737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45941.897718865737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45941.897718865737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45941.897718865737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45941.897718865737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45941.897718865737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45941.897718865737</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238.41700127314107</v>
      </c>
      <c r="H2" s="102">
        <v>45703.474768518521</v>
      </c>
      <c r="I2" s="99" t="str">
        <f>IFERROR(VLOOKUP(D2,DB!A:F,6,0),"")</f>
        <v>SCECO</v>
      </c>
      <c r="J2" s="99" t="str">
        <f>IFERROR(VLOOKUP(D2,DB!A:G,7,0),"")</f>
        <v>Dead</v>
      </c>
      <c r="K2" s="104" t="s">
        <v>39067</v>
      </c>
      <c r="L2" s="96" t="str">
        <f>IFERROR(VLOOKUP(D2,DB!A:I,9,0),"")</f>
        <v>Latis</v>
      </c>
    </row>
    <row r="3" spans="1:16" ht="15" customHeight="1">
      <c r="A3" s="124" t="s">
        <v>39068</v>
      </c>
      <c r="B3" s="124" t="str">
        <f>IFERROR(VLOOKUP(D3,DB!A:K,11,0),"")</f>
        <v>R4</v>
      </c>
      <c r="C3" s="125">
        <v>2</v>
      </c>
      <c r="D3" s="96" t="s">
        <v>35088</v>
      </c>
      <c r="E3" s="101" t="s">
        <v>38964</v>
      </c>
      <c r="F3" s="128">
        <v>45941.876331018517</v>
      </c>
      <c r="G3" s="129">
        <f ca="1">IFERROR(NOW()-F3,"")</f>
        <v>2.1387847220466938E-2</v>
      </c>
      <c r="H3" s="128">
        <v>45941.860694444447</v>
      </c>
      <c r="I3" s="124" t="str">
        <f>IFERROR(VLOOKUP(D3,DB!A:F,6,0),"")</f>
        <v>SCECO</v>
      </c>
      <c r="J3" s="124" t="str">
        <f>IFERROR(VLOOKUP(D3,DB!A:G,7,0),"")</f>
        <v>Dead</v>
      </c>
      <c r="K3" s="130" t="s">
        <v>39069</v>
      </c>
      <c r="L3" s="126" t="str">
        <f>IFERROR(VLOOKUP(D3,DB!A:I,9,0),"")</f>
        <v>Latis</v>
      </c>
    </row>
    <row r="4" spans="1:16" ht="15" customHeight="1">
      <c r="A4" s="124"/>
      <c r="B4" s="124" t="str">
        <f>IFERROR(VLOOKUP(D4,DB!A:K,11,0),"")</f>
        <v/>
      </c>
      <c r="C4" s="125"/>
      <c r="D4" s="96"/>
      <c r="E4" s="101"/>
      <c r="F4" s="128"/>
      <c r="G4" s="129">
        <f ca="1">IFERROR(NOW()-F4,"")</f>
        <v>45941.897718865737</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45941.897718865737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45941.897718865737</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45941.897718865737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45941.897718865737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45941.897718865737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45941.897718865737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45941.897718865737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45941.897718865737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45941.897718865737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45941.897718865737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45941.897718865737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45941.897718865737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45941.897718865737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45941.897718865737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45941.897718865737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45941.897718865737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45941.897718865737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45941.897718865737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45941.897718865737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45941.897718865737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45941.897718865737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45941.897718865737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45941.897718865737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45941.897718865737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45941.897718865737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45941.897718865737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45941.897718865737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45941.897718865737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45941.897718865737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45941.897718865737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45941.897718865737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45941.897718865737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45941.897718865737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45941.897718865737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45941.897718865737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45941.897718865737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45941.897718865737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45941.897718865737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45941.897718865737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45941.897718865737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45941.897718865737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45941.897718865737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45941.897718865737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45941.897718865737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45941.897718865737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45941.897718865737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45941.897718865737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45941.897718865737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45941.897718865737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45941.897718865737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45941.897718865737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45941.897718865737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45941.897718865737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45941.897718865737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45941.897718865737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45941.897718865737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45941.897718865737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45941.897718865737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45941.897718865737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45941.897718865737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45941.897718865737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45941.897718865737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45941.897718865737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45941.897718865737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45941.897718865737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45941.897718865737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45941.897718865737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45941.897718865737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45941.897718865737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45941.897718865737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45941.897718865737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45941.897718865737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45941.897718865737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45941.897718865737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45941.897718865737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45941.897718865737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45941.897718865737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45941.897718865737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45941.897718865737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45941.897718865737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45941.897718865737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45941.897718865737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45941.897718865737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45941.897718865737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45941.897718865737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45941.897718865737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45941.897718865737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45941.897718865737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45941.897718865737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45941.897718865737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45941.897718865737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45941.897718865737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45941.897718865737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45941.897718865737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45941.897718865737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45941.897718865737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45941.897718865737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45941.897718865737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45941.897718865737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45941.897718865737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45941.897718865737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45941.897718865737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45941.897718865737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45941.897718865737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45941.897718865737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45941.897718865737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45941.897718865737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45941.897718865737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45941.897718865737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45941.897718865737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45941.897718865737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45941.897718865737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45941.897718865737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45941.897718865737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45941.897718865737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45941.897718865737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45941.897718865737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45941.897718865737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45941.897718865737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45941.897718865737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45941.897718865737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45941.897718865737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45941.897718865737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45941.897718865737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45941.897718865737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45941.897718865737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45941.897718865737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45941.897718865737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45941.897718865737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45941.897718865737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45941.897718865737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45941.897718865737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45941.897718865737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45941.897718865737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45941.897718865737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45941.897718865737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45941.897718865737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45941.897718865737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45941.897718865737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45941.897718865737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45941.897718865737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45941.897718865737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45941.897718865737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45941.897718865737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45941.897718865737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45941.897718865737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45941.897718865737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45941.897718865737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45941.897718865737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45941.897718865737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45941.897718865737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45941.897718865737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45941.897718865737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45941.897718865737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45941.897718865737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45941.897718865737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45941.897718865737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45941.897718865737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45941.897718865737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45941.897718865737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45941.897718865737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45941.897718865737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45941.897718865737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45941.897718865737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45941.897718865737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45941.897718865737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45941.897718865737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45941.897718865737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45941.897718865737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45941.897718865737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45941.897718865737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45941.897718865737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45941.897718865737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45941.897718865737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45941.897718865737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45941.897718865737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45941.897718865737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45941.897718865737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45941.897718865737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45941.897718865737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45941.897718865737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45941.897718865737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45941.897718865737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45941.897718865737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45941.897718865737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45941.897718865737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45941.897718865737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45941.897718865737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45941.897718865737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45941.897718865737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45941.897718865737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45941.897718865737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45941.897718865737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45941.897718865737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45941.897718865737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45941.897718865737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45941.897718865737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45941.897718865737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45941.897718865737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45941.897718865737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45941.897718865737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45941.897718865737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45941.897718865737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45941.897718865737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45941.897718865737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45941.897718865737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45941.897718865737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45941.897718865737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45941.897718865737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45941.897718865737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45941.897718865737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45941.897718865737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45941.897718865737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45941.897718865737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45941.897718865737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45941.897718865737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45941.897718865737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45941.897718865737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45941.897718865737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45941.897718865737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45941.897718865737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45941.897718865737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45941.897718865737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45941.897718865737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45941.897718865737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45941.897718865737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45941.897718865737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45941.897718865737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45941.897718865737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45941.897718865737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45941.897718865737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45941.897718865737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45941.897718865737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45941.897718865737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45941.897718865737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45941.897718865737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45941.897718865737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45941.897718865737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45941.897718865737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45941.897718865737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45941.897718865737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45941.897718865737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45941.897718865737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45941.897718865737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45941.897718865737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45941.897718865737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45941.897718865737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45941.897718865737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45941.897718865737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45941.897718865737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45941.897718865737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45941.897718865737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45941.897718865737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45941.897718865737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45941.897718865737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45941.897718865737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45941.897718865737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45941.897718865737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45941.897718865737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45941.897718865737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45941.897718865737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45941.897718865737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45941.897718865737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45941.897718865737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45941.897718865737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45941.897718865737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45941.897718865737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45941.897718865737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45941.897718865737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45941.897718865737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45941.897718865737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45941.897718865737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45941.897718865737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45941.897718865737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45941.897718865737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45941.897718865737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45941.897718865737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45941.897718865737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45941.897718865737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45941.897718865737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45941.897718865737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45941.897718865737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45941.897718865737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45941.897718865737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45941.897718865737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45941.897718865737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45941.897718865737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45941.897718865737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45941.897718865737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45941.897718865737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45941.897718865737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45941.897718865737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45941.897718865737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45941.897718865737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45941.897718865737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45941.897718865737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45941.897718865737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45941.897718865737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45941.897718865737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45941.897718865737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45941.897718865737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45941.897718865737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45941.897718865737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45941.897718865737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45941.897718865737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45941.897718865737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45941.897718865737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45941.897718865737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45941.897718865737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45941.897718865737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45941.897718865737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45941.897718865737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45941.897718865737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45941.897718865737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45941.897718865737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45941.897718865737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45941.897718865737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45941.897718865737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45941.897718865737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45941.897718865737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45941.897718865737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45941.897718865737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45941.897718865737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45941.897718865737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45941.897718865737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45941.897718865737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45941.897718865737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45941.897718865737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45941.897718865737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45941.897718865737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45941.897718865737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45941.897718865737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45941.897718865737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45941.897718865737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45941.897718865737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45941.897718865737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45941.897718865737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45941.897718865737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45941.897718865737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45941.897718865737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45941.897718865737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45941.897718865737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45941.897718865737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45941.897718865737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45941.897718865737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45941.897718865737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45941.897718865737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45941.897718865737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45941.897718865737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45941.897718865737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45941.897718865737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45941.897718865737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45941.897718865737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45941.897718865737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45941.897718865737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45941.897718865737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45941.897718865737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45941.897718865737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45941.897718865737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45941.897718865737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45941.897718865737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45941.897718865737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45941.897718865737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45941.897718865737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45941.897718865737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45941.897718865737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45941.897718865737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45941.897718865737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45941.897718865737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45941.897718865737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45941.897718865737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45941.897718865737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45941.897718865737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45941.897718865737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45941.897718865737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45941.897718865737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45941.897718865737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45941.897718865737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45941.897718865737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45941.897718865737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45941.897718865737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45941.897718865737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45941.897718865737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45941.897718865737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45941.897718865737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45941.897718865737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45941.897718865737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45941.897718865737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45941.897718865737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45941.897718865737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45941.897718865737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45941.897718865737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45941.897718865737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45941.897718865737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45941.897718865737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45941.897718865737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45941.897718865737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45941.897718865737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45941.897718865737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45941.897718865737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45941.897718865737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45941.897718865737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45941.897718865737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45941.897718865737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45941.897718865737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45941.897718865737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45941.897718865737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45941.897718865737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45941.897718865737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45941.897718865737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45941.897718865737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45941.897718865737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45941.897718865737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45941.897718865737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45941.897718865737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45941.897718865737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45941.897718865737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45941.897718865737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45941.897718865737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45941.897718865737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45941.897718865737</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45941.897718865737</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39070</v>
      </c>
      <c r="B2" s="37" t="str">
        <f>IFERROR(VLOOKUP(D2,DB!A:K,11,0),"")</f>
        <v>R5</v>
      </c>
      <c r="C2" s="37">
        <v>3</v>
      </c>
      <c r="D2" s="123" t="s">
        <v>36000</v>
      </c>
      <c r="E2" s="37" t="s">
        <v>38964</v>
      </c>
      <c r="F2" s="38">
        <v>45891.832060185188</v>
      </c>
      <c r="G2" s="154">
        <f ca="1">IFERROR(NOW()-F2,"")</f>
        <v>50.06565868054895</v>
      </c>
      <c r="H2" s="38">
        <v>45891.790393518517</v>
      </c>
      <c r="I2" s="37" t="str">
        <f>IFERROR(VLOOKUP(D2,DB!A:F,6,0),"")</f>
        <v>Generator-SG</v>
      </c>
      <c r="J2" s="37" t="str">
        <f>IFERROR(VLOOKUP(D2,DB!A:G,7,0),"")</f>
        <v>Vandalized</v>
      </c>
      <c r="K2" s="37" t="s">
        <v>39071</v>
      </c>
      <c r="L2" s="37" t="str">
        <f>IFERROR(VLOOKUP(D2,DB!A:I,9,0),"")</f>
        <v>Latis</v>
      </c>
      <c r="M2" s="122"/>
    </row>
    <row r="3" spans="1:13" ht="30.75">
      <c r="A3" s="37" t="s">
        <v>39072</v>
      </c>
      <c r="B3" s="37" t="str">
        <f>IFERROR(VLOOKUP(D3,DB!A:K,11,0),"")</f>
        <v>R5</v>
      </c>
      <c r="C3" s="37">
        <v>1</v>
      </c>
      <c r="D3" s="37" t="s">
        <v>31295</v>
      </c>
      <c r="E3" s="37" t="s">
        <v>38967</v>
      </c>
      <c r="F3" s="38">
        <v>45926.188877314817</v>
      </c>
      <c r="G3" s="154">
        <f t="shared" ref="G3" ca="1" si="0">IFERROR(NOW()-F3,"")</f>
        <v>15.708841550920624</v>
      </c>
      <c r="H3" s="38">
        <v>45926.158159722225</v>
      </c>
      <c r="I3" s="37" t="str">
        <f>IFERROR(VLOOKUP(D3,DB!A:F,6,0),"")</f>
        <v>SCECO</v>
      </c>
      <c r="J3" s="37" t="str">
        <f>IFERROR(VLOOKUP(D3,DB!A:G,7,0),"")</f>
        <v>Good</v>
      </c>
      <c r="K3" s="37" t="s">
        <v>39073</v>
      </c>
      <c r="L3" s="37" t="str">
        <f>IFERROR(VLOOKUP(D3,DB!A:I,9,0),"")</f>
        <v>Latis</v>
      </c>
      <c r="M3" s="122"/>
    </row>
    <row r="4" spans="1:13" ht="15">
      <c r="A4" s="37" t="s">
        <v>39074</v>
      </c>
      <c r="B4" s="37" t="str">
        <f>IFERROR(VLOOKUP(D4,DB!A:K,11,0),"")</f>
        <v>R5</v>
      </c>
      <c r="C4" s="37">
        <v>2</v>
      </c>
      <c r="D4" s="37" t="s">
        <v>35537</v>
      </c>
      <c r="E4" s="37" t="s">
        <v>38964</v>
      </c>
      <c r="F4" s="38" t="s">
        <v>39075</v>
      </c>
      <c r="G4" s="39" t="str">
        <f t="shared" ref="G4:G29" ca="1" si="1">IFERROR(NOW()-F4,"")</f>
        <v/>
      </c>
      <c r="H4" s="38">
        <v>45941.853414351855</v>
      </c>
      <c r="I4" s="37" t="str">
        <f>IFERROR(VLOOKUP(D4,DB!A:F,6,0),"")</f>
        <v>Generator-SG</v>
      </c>
      <c r="J4" s="37" t="str">
        <f>IFERROR(VLOOKUP(D4,DB!A:G,7,0),"")</f>
        <v>Vandalized</v>
      </c>
      <c r="K4" s="37" t="s">
        <v>39076</v>
      </c>
      <c r="L4" s="37" t="str">
        <f>IFERROR(VLOOKUP(D4,DB!A:I,9,0),"")</f>
        <v>Latis</v>
      </c>
    </row>
    <row r="5" spans="1:13" ht="15">
      <c r="A5" s="37"/>
      <c r="B5" s="37" t="str">
        <f>IFERROR(VLOOKUP(D5,DB!A:K,11,0),"")</f>
        <v/>
      </c>
      <c r="C5" s="37"/>
      <c r="D5" s="37"/>
      <c r="E5" s="37"/>
      <c r="F5" s="38"/>
      <c r="G5" s="39">
        <f t="shared" ca="1" si="1"/>
        <v>45941.897718865737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45941.897718865737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45941.897718865737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45941.897718865737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45941.897718865737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45941.897718865737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45941.897718865737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45941.897718865737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45941.897718865737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45941.897718865737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45941.897718865737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45941.897718865737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45941.897718865737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45941.897718865737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45941.897718865737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45941.897718865737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45941.897718865737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45941.897718865737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45941.897718865737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45941.897718865737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45941.897718865737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45941.897718865737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45941.897718865737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45941.897718865737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45941.897718865737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45941.897718865737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45941.897718865737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45941.897718865737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45941.897718865737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45941.897718865737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45941.897718865737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45941.897718865737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45941.897718865737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45941.897718865737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45941.897718865737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45941.897718865737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45941.897718865737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45941.897718865737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45941.897718865737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45941.897718865737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45941.897718865737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45941.897718865737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45941.897718865737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45941.897718865737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45941.897718865737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45941.897718865737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45941.897718865737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45941.897718865737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45941.897718865737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45941.897718865737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45941.897718865737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45941.897718865737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45941.897718865737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45941.897718865737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45941.897718865737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45941.897718865737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45941.897718865737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45941.897718865737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45941.897718865737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45941.897718865737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45941.897718865737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45941.897718865737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45941.897718865737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45941.897718865737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45941.897718865737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45941.897718865737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45941.897718865737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45941.897718865737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45941.897718865737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45941.897718865737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45941.897718865737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45941.897718865737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45941.897718865737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45941.897718865737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45941.897718865737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45941.897718865737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45941.897718865737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45941.897718865737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45941.897718865737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45941.897718865737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45941.897718865737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45941.897718865737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45941.897718865737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45941.897718865737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45941.897718865737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45941.897718865737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45941.897718865737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45941.897718865737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39077</v>
      </c>
      <c r="B2" s="146" t="s">
        <v>5398</v>
      </c>
      <c r="C2" s="145">
        <v>1</v>
      </c>
      <c r="D2" s="146" t="s">
        <v>34463</v>
      </c>
      <c r="E2" s="145" t="s">
        <v>39078</v>
      </c>
      <c r="F2" s="147">
        <v>45926.772847222222</v>
      </c>
      <c r="G2" s="148">
        <f ca="1">IFERROR(NOW()-F2,"-")</f>
        <v>15.12487164351478</v>
      </c>
      <c r="H2" s="149">
        <v>45927.449074074102</v>
      </c>
      <c r="I2" s="146" t="str">
        <f>IFERROR(VLOOKUP(D2,DB!A:F,6,0),"")</f>
        <v>SCECO</v>
      </c>
      <c r="J2" s="146" t="str">
        <f>IFERROR(VLOOKUP(D2,DB!A:G,7,0),"")</f>
        <v>Weak</v>
      </c>
      <c r="K2" s="145" t="s">
        <v>39079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39080</v>
      </c>
      <c r="B3" s="146" t="str">
        <f>IFERROR(VLOOKUP(D3,DB!A:K,11,0),"")</f>
        <v>R6</v>
      </c>
      <c r="C3" s="145">
        <v>1</v>
      </c>
      <c r="D3" s="146" t="s">
        <v>34282</v>
      </c>
      <c r="E3" s="145" t="s">
        <v>38964</v>
      </c>
      <c r="F3" s="149">
        <v>45939.529062499998</v>
      </c>
      <c r="G3" s="148">
        <f ca="1">IFERROR(NOW()-F3,"-")</f>
        <v>2.3686563657392981</v>
      </c>
      <c r="H3" s="149">
        <v>45927.987534722219</v>
      </c>
      <c r="I3" s="146" t="str">
        <f>IFERROR(VLOOKUP(D3,DB!A:F,6,0),"")</f>
        <v>SCECO</v>
      </c>
      <c r="J3" s="146" t="str">
        <f>IFERROR(VLOOKUP(D3,DB!A:G,7,0),"")</f>
        <v>Vandalized</v>
      </c>
      <c r="K3" s="145" t="s">
        <v>39081</v>
      </c>
      <c r="L3" s="146" t="str">
        <f>IFERROR(VLOOKUP(D3,DB!A:I,9,0),"")</f>
        <v>Latis</v>
      </c>
    </row>
    <row r="4" spans="1:16383" ht="31.5" customHeight="1">
      <c r="A4" s="145" t="s">
        <v>39082</v>
      </c>
      <c r="B4" s="146" t="s">
        <v>5398</v>
      </c>
      <c r="C4" s="145">
        <v>1</v>
      </c>
      <c r="D4" s="146" t="s">
        <v>32861</v>
      </c>
      <c r="E4" s="145" t="s">
        <v>39078</v>
      </c>
      <c r="F4" s="147">
        <v>45933.880972222221</v>
      </c>
      <c r="G4" s="148">
        <f ca="1">IFERROR(NOW()-F4,"-")</f>
        <v>8.016746643515944</v>
      </c>
      <c r="H4" s="149">
        <v>45929.455266203702</v>
      </c>
      <c r="I4" s="146" t="str">
        <f>IFERROR(VLOOKUP(D4,DB!A:F,6,0),"")</f>
        <v>SCECO</v>
      </c>
      <c r="J4" s="146" t="str">
        <f>IFERROR(VLOOKUP(D4,DB!A:G,7,0),"")</f>
        <v>In progress</v>
      </c>
      <c r="K4" s="145" t="s">
        <v>39083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39084</v>
      </c>
      <c r="B5" s="146" t="s">
        <v>5398</v>
      </c>
      <c r="C5" s="145">
        <v>1</v>
      </c>
      <c r="D5" s="146" t="s">
        <v>33408</v>
      </c>
      <c r="E5" s="145" t="s">
        <v>38964</v>
      </c>
      <c r="F5" s="147">
        <v>45941.023958333331</v>
      </c>
      <c r="G5" s="148">
        <f ca="1">IFERROR(NOW()-F5,"-")</f>
        <v>0.87376053240586771</v>
      </c>
      <c r="H5" s="149">
        <v>45934.470231481479</v>
      </c>
      <c r="I5" s="146" t="str">
        <f>IFERROR(VLOOKUP(D5,DB!A:F,6,0),"")</f>
        <v>SCECO</v>
      </c>
      <c r="J5" s="146" t="str">
        <f>IFERROR(VLOOKUP(D5,DB!A:G,7,0),"")</f>
        <v>Dead</v>
      </c>
      <c r="K5" s="145" t="s">
        <v>39083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39085</v>
      </c>
      <c r="B6" s="145" t="str">
        <f>IFERROR(VLOOKUP(D6,DB!A:K,11,0),"")</f>
        <v>R6</v>
      </c>
      <c r="C6" s="145">
        <v>1</v>
      </c>
      <c r="D6" s="145" t="s">
        <v>33216</v>
      </c>
      <c r="E6" s="145" t="s">
        <v>38964</v>
      </c>
      <c r="F6" s="147">
        <v>45941.763437499998</v>
      </c>
      <c r="G6" s="148">
        <f t="shared" ref="G6" ca="1" si="0">IFERROR(NOW()-F6,"-")</f>
        <v>0.13428136573929805</v>
      </c>
      <c r="H6" s="147">
        <v>45941.7577662037</v>
      </c>
      <c r="I6" s="145" t="str">
        <f>IFERROR(VLOOKUP(D6,DB!A:F,6,0),"")</f>
        <v>SCECO</v>
      </c>
      <c r="J6" s="145" t="str">
        <f>IFERROR(VLOOKUP(D6,DB!A:G,7,0),"")</f>
        <v>Dead</v>
      </c>
      <c r="K6" s="145" t="s">
        <v>39086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39087</v>
      </c>
      <c r="B7" s="145" t="str">
        <f>IFERROR(VLOOKUP(D7,DB!A:K,11,0),"")</f>
        <v>R6</v>
      </c>
      <c r="C7" s="145">
        <v>1</v>
      </c>
      <c r="D7" s="145" t="s">
        <v>32435</v>
      </c>
      <c r="E7" s="145" t="s">
        <v>38964</v>
      </c>
      <c r="F7" s="147">
        <v>45941.842129629629</v>
      </c>
      <c r="G7" s="148">
        <f ca="1">IFERROR(NOW()-F7,"-")</f>
        <v>5.5589236108062323E-2</v>
      </c>
      <c r="H7" s="147">
        <v>45941.826874999999</v>
      </c>
      <c r="I7" s="145" t="str">
        <f>IFERROR(VLOOKUP(D7,DB!A:F,6,0),"")</f>
        <v>SCECO</v>
      </c>
      <c r="J7" s="145" t="str">
        <f>IFERROR(VLOOKUP(D7,DB!A:G,7,0),"")</f>
        <v>Good</v>
      </c>
      <c r="K7" s="145" t="s">
        <v>39088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39089</v>
      </c>
      <c r="B8" s="145" t="str">
        <f>IFERROR(VLOOKUP(D8,DB!A:K,11,0),"")</f>
        <v>R6</v>
      </c>
      <c r="C8" s="145">
        <v>1</v>
      </c>
      <c r="D8" s="145" t="s">
        <v>34580</v>
      </c>
      <c r="E8" s="145" t="s">
        <v>38964</v>
      </c>
      <c r="F8" s="147">
        <v>45941.886979166666</v>
      </c>
      <c r="G8" s="148">
        <f ca="1">IFERROR(NOW()-F8,"-")</f>
        <v>1.0739699071564246E-2</v>
      </c>
      <c r="H8" s="147">
        <v>45941.883136574077</v>
      </c>
      <c r="I8" s="145" t="str">
        <f>IFERROR(VLOOKUP(D8,DB!A:F,6,0),"")</f>
        <v>SCECO</v>
      </c>
      <c r="J8" s="145" t="str">
        <f>IFERROR(VLOOKUP(D8,DB!A:G,7,0),"")</f>
        <v>In progress</v>
      </c>
      <c r="K8" s="145" t="s">
        <v>39090</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45941.897718865737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45941.897718865737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45941.897718865737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45941.897718865737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45941.897718865737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45941.897718865737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45941.897718865737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45941.897718865737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45941.897718865737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45941.897718865737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45941.897718865737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45941.897718865737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45941.897718865737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45941.897718865737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45941.897718865737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45941.897718865737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45941.897718865737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45941.897718865737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45941.897718865737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45941.897718865737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45941.897718865737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45941.897718865737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45941.897718865737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45941.897718865737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45941.897718865737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45941.897718865737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45941.897718865737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45941.897718865737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45941.897718865737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45941.897718865737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45941.897718865737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45941.897718865737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45941.897718865737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45941.897718865737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45941.897718865737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45941.897718865737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45941.897718865737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45941.897718865737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45941.897718865737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45941.897718865737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45941.897718865737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45941.897718865737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45941.897718865737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45941.897718865737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45941.897718865737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45941.897718865737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45941.897718865737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45941.897718865737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45941.897718865737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45941.897718865737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45941.897718865737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45941.897718865737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45941.897718865737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45941.897718865737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45941.897718865737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45941.897718865737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45941.897718865737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45941.897718865737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45941.897718865737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45941.897718865737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45941.897718865737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45941.897718865737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45941.897718865737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45941.897718865737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45941.897718865737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45941.897718865737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45941.897718865737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45941.897718865737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45941.897718865737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45941.897718865737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45941.897718865737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45941.897718865737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45941.897718865737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45941.897718865737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45941.897718865737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45941.897718865737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45941.897718865737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45941.897718865737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45941.897718865737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45941.897718865737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45941.897718865737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45941.897718865737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45941.897718865737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45941.897718865737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45941.897718865737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45941.897718865737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45941.897718865737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45941.897718865737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45941.897718865737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45941.897718865737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45941.897718865737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45941.897718865737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45941.897718865737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45941.897718865737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45941.897718865737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45941.897718865737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45941.897718865737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45941.897718865737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45941.897718865737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45941.897718865737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45941.897718865737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45941.897718865737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45941.897718865737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45941.897718865737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45941.897718865737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45941.897718865737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45941.897718865737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45941.897718865737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45941.897718865737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45941.897718865737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45941.897718865737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45941.897718865737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45941.897718865737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45941.897718865737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45941.897718865737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45941.897718865737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45941.897718865737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45941.897718865737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45941.897718865737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45941.897718865737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45941.897718865737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45941.897718865737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45941.897718865737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45941.897718865737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45941.897718865737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45941.897718865737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45941.897718865737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45941.897718865737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45941.897718865737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45941.897718865737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45941.897718865737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45941.897718865737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45941.897718865737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45941.897718865737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45941.897718865737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45941.897718865737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45941.897718865737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45941.897718865737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45941.897718865737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45941.897718865737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45941.897718865737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45941.897718865737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45941.897718865737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45941.897718865737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45941.897718865737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45941.897718865737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45941.897718865737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45941.897718865737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45941.897718865737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45941.897718865737</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