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87" documentId="13_ncr:1_{F6CB121F-512D-4AA6-A0C1-0FB36C537598}" xr6:coauthVersionLast="47" xr6:coauthVersionMax="47" xr10:uidLastSave="{62C97C4E-33D0-4EED-9AFF-68A46DEF7F8D}"/>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<sst xmlns="http://schemas.openxmlformats.org/spreadsheetml/2006/main" count="178583" uniqueCount="39077">
  <si>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</si>
  <si>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</si>
  <si>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</si>
  <si>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</si>
  <si>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</si>
  <si>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</si>
  <si>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</si>
  <si>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</si>
  <si>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</si>
  <si>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</si>
  <si>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</si>
  <si>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</si>
  <si>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</si>
  <si>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</si>
  <si>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</si>
  <si>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</si>
  <si>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</si>
  <si>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</si>
  <si>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</si>
  <si>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</si>
  <si>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</si>
  <si>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</si>
  <si>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</si>
  <si>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</si>
  <si>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</si>
  <si>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</si>
  <si>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</si>
  <si>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</si>
  <si>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</si>
  <si>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</si>
  <si>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</si>
  <si>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</si>
  <si>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</si>
  <si>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</si>
  <si>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</si>
  <si>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</si>
  <si>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</si>
  <si>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</si>
  <si>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</si>
  <si>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</si>
  <si>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</si>
  <si>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</si>
  <si>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</si>
  <si>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</si>
  <si>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</si>
  <si>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</si>
  <si>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</si>
  <si>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</si>
  <si>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</si>
  <si>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</si>
  <si>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</si>
  <si>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</si>
  <si>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</si>
  <si>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</si>
  <si>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</si>
  <si>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</si>
  <si>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</si>
  <si>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</si>
  <si>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</si>
  <si>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</si>
  <si>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</si>
  <si>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</si>
  <si>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</si>
  <si>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</si>
  <si>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</si>
  <si>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</si>
  <si>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</si>
  <si>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</si>
  <si>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</si>
  <si>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</si>
  <si>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</si>
  <si>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</si>
  <si>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</si>
  <si>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</si>
  <si>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</si>
  <si>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</si>
  <si>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</si>
  <si>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</si>
  <si>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</si>
  <si>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</si>
  <si>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</si>
  <si>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</si>
  <si>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</si>
  <si>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</si>
  <si>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</si>
  <si>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</si>
  <si>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</si>
  <si>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</si>
  <si>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</si>
  <si>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</si>
  <si>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</si>
  <si>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</si>
  <si>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</si>
  <si>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</si>
  <si>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</si>
  <si>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</si>
  <si>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</si>
  <si>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</si>
  <si>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</si>
  <si>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</si>
  <si>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</si>
  <si>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</si>
  <si>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</si>
  <si>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</si>
  <si>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</si>
  <si>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</si>
  <si>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</si>
  <si>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</si>
  <si>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</si>
  <si>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</si>
  <si>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</si>
  <si>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</si>
  <si>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</si>
  <si>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</si>
  <si>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</si>
  <si>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</si>
  <si>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</si>
  <si>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</si>
  <si>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</si>
  <si>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</si>
  <si>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</si>
  <si>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</si>
  <si>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</si>
  <si>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</si>
  <si>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</si>
  <si>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</si>
  <si>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</si>
  <si>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</si>
  <si>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</si>
  <si>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</si>
  <si>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</si>
  <si>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</si>
  <si>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</si>
  <si>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</si>
  <si>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</si>
  <si>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</si>
  <si>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</si>
  <si>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</si>
  <si>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</si>
  <si>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</si>
  <si>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</si>
  <si>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</si>
  <si>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</si>
  <si>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</si>
  <si>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</si>
  <si>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</si>
  <si>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</si>
  <si>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</si>
  <si>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</si>
  <si>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</si>
  <si>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</si>
  <si>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</si>
  <si>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</si>
  <si>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</si>
  <si>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</si>
  <si>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</si>
  <si>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</si>
  <si>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</si>
  <si>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</si>
  <si>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</si>
  <si>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</si>
  <si>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</si>
  <si>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</si>
  <si>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</si>
  <si>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</si>
  <si>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</si>
  <si>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</si>
  <si>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</si>
  <si>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</si>
  <si>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</si>
  <si>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</si>
  <si>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</si>
  <si>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</si>
  <si>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</si>
  <si>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</si>
  <si>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</si>
  <si>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</si>
  <si>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</si>
  <si>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</si>
  <si>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</si>
  <si>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</si>
  <si>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</si>
  <si>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</si>
  <si>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</si>
  <si>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</si>
  <si>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</si>
  <si>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</si>
  <si>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</si>
  <si>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</si>
  <si>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</si>
  <si>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</si>
  <si>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</si>
  <si>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</si>
  <si>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</si>
  <si>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</si>
  <si>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</si>
  <si>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</si>
  <si>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</si>
  <si>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</si>
  <si>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</si>
  <si>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</si>
  <si>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</si>
  <si>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</si>
  <si>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</si>
  <si>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</si>
  <si>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</si>
  <si>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</si>
  <si>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</si>
  <si>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</si>
  <si>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</si>
  <si>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</si>
  <si>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</si>
  <si>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</si>
  <si>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</si>
  <si>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</si>
  <si>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</si>
  <si>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</si>
  <si>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</si>
  <si>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</si>
  <si>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</si>
  <si>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</si>
  <si>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</si>
  <si>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</si>
  <si>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</si>
  <si>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</si>
  <si>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</si>
  <si>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</si>
  <si>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</si>
  <si>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</si>
  <si>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</si>
  <si>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</si>
  <si>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</si>
  <si>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</si>
  <si>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</si>
  <si>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</si>
  <si>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</si>
  <si>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</si>
  <si>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</si>
  <si>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</si>
  <si>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</si>
  <si>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</si>
  <si>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</si>
  <si>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</si>
  <si>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</si>
  <si>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</si>
  <si>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</si>
  <si>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</si>
  <si>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</si>
  <si>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</si>
  <si>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</si>
  <si>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</si>
  <si>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</si>
  <si>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</si>
  <si>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</si>
  <si>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</si>
  <si>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</si>
  <si>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</si>
  <si>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</si>
  <si>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</si>
  <si>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</si>
  <si>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</si>
  <si>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</si>
  <si>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</si>
  <si>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</si>
  <si>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</si>
  <si>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</si>
  <si>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</si>
  <si>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</si>
  <si>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</si>
  <si>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</si>
  <si>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</si>
  <si>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</si>
  <si>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</si>
  <si>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</si>
  <si>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</si>
  <si>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</si>
  <si>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</si>
  <si>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</si>
  <si>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</si>
  <si>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</si>
  <si>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</si>
  <si>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</si>
  <si>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</si>
  <si>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</si>
  <si>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</si>
  <si>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</si>
  <si>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</si>
  <si>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</si>
  <si>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</si>
  <si>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</si>
  <si>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</si>
  <si>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</si>
  <si>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</si>
  <si>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</si>
  <si>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</si>
  <si>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</si>
  <si>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</si>
  <si>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</si>
  <si>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</si>
  <si>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</si>
  <si>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</si>
  <si>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</si>
  <si>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</si>
  <si>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</si>
  <si>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</si>
  <si>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</si>
  <si>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</si>
  <si>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</si>
  <si>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</si>
  <si>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</si>
  <si>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</si>
  <si>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</si>
  <si>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</si>
  <si>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</si>
  <si>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</si>
  <si>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</si>
  <si>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</si>
  <si>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</si>
  <si>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</si>
  <si>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</si>
  <si>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</si>
  <si>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</si>
  <si>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</si>
  <si>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</si>
  <si>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</si>
  <si>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</si>
  <si>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</si>
  <si>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</si>
  <si>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</si>
  <si>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</si>
  <si>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</si>
  <si>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</si>
  <si>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</si>
  <si>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</si>
  <si>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</si>
  <si>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</si>
  <si>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</si>
  <si>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</si>
  <si>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</si>
  <si>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</si>
  <si>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</si>
  <si>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</si>
  <si>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</si>
  <si>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</si>
  <si>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</si>
  <si>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</si>
  <si>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</si>
  <si>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</si>
  <si>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</si>
  <si>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</si>
  <si>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</si>
  <si>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</si>
  <si>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</si>
  <si>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</si>
  <si>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</si>
  <si>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</si>
  <si>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</si>
  <si>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</si>
  <si>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</si>
  <si>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</si>
  <si>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</si>
  <si>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</si>
  <si>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</si>
  <si>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</si>
  <si>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</si>
  <si>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</si>
  <si>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</si>
  <si>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</si>
  <si>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</si>
  <si>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</si>
  <si>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</si>
  <si>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</si>
  <si>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</si>
  <si>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</si>
  <si>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</si>
  <si>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</si>
  <si>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</si>
  <si>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</si>
  <si>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</si>
  <si>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</si>
  <si>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</si>
  <si>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</si>
  <si>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</si>
  <si>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</si>
  <si>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</si>
  <si>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</si>
  <si>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</si>
  <si>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</si>
  <si>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</si>
  <si>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</si>
  <si>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</si>
  <si>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</si>
  <si>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</si>
  <si>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</si>
  <si>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</si>
  <si>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</si>
  <si>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</si>
  <si>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</si>
  <si>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</si>
  <si>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</si>
  <si>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</si>
  <si>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</si>
  <si>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</si>
  <si>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</si>
  <si>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</si>
  <si>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</si>
  <si>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</si>
  <si>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</si>
  <si>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</si>
  <si>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</si>
  <si>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</si>
  <si>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</si>
  <si>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</si>
  <si>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</si>
  <si>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</si>
  <si>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</si>
  <si>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</si>
  <si>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</si>
  <si>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</si>
  <si>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</si>
  <si>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</si>
  <si>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</si>
  <si>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</si>
  <si>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</si>
  <si>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</si>
  <si>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</si>
  <si>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</si>
  <si>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</si>
  <si>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</si>
  <si>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</si>
  <si>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</si>
  <si>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</si>
  <si>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</si>
  <si>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</si>
  <si>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</si>
  <si>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</si>
  <si>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</si>
  <si>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</si>
  <si>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</si>
  <si>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</si>
  <si>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</si>
  <si>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</si>
  <si>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</si>
  <si>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</si>
  <si>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</si>
  <si>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</si>
  <si>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</si>
  <si>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</si>
  <si>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</si>
  <si>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</si>
  <si>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</si>
  <si>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</si>
  <si>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</si>
  <si>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</si>
  <si>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</si>
  <si>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</si>
  <si>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</si>
  <si>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</si>
  <si>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</si>
  <si>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</si>
  <si>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</si>
  <si>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</si>
  <si>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</si>
  <si>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</si>
  <si>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</si>
  <si>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</si>
  <si>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</si>
  <si>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</si>
  <si>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</si>
  <si>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</si>
  <si>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</si>
  <si>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</si>
  <si>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</si>
  <si>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</si>
  <si>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</si>
  <si>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</si>
  <si>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</si>
  <si>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</si>
  <si>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</si>
  <si>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</si>
  <si>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</si>
  <si>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</si>
  <si>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</si>
  <si>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</si>
  <si>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</si>
  <si>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</si>
  <si>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</si>
  <si>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</si>
  <si>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</si>
  <si>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</si>
  <si>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</si>
  <si>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</si>
  <si>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</si>
  <si>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</si>
  <si>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</si>
  <si>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</si>
  <si>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</si>
  <si>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</si>
  <si>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</si>
  <si>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</si>
  <si>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</si>
  <si>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</si>
  <si>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</si>
  <si>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</si>
  <si>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</si>
  <si>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</si>
  <si>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</si>
  <si>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</si>
  <si>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</si>
  <si>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</si>
  <si>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</si>
  <si>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</si>
  <si>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</si>
  <si>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</si>
  <si>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</si>
  <si>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</si>
  <si>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</si>
  <si>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</si>
  <si>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</si>
  <si>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</si>
  <si>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</si>
  <si>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</si>
  <si>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</si>
  <si>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</si>
  <si>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</si>
  <si>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</si>
  <si>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</si>
  <si>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</si>
  <si>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</si>
  <si>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</si>
  <si>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</si>
  <si>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</si>
  <si>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</si>
  <si>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</si>
  <si>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</si>
  <si>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</si>
  <si>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</si>
  <si>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</si>
  <si>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</si>
  <si>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</si>
  <si>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</si>
  <si>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</si>
  <si>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</si>
  <si>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</si>
  <si>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</si>
  <si>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</si>
  <si>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</si>
  <si>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</si>
  <si>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</si>
  <si>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</si>
  <si>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</si>
  <si>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</si>
  <si>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</si>
  <si>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</si>
  <si>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</si>
  <si>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</si>
  <si>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</si>
  <si>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</si>
  <si>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</si>
  <si>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</si>
  <si>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</si>
  <si>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</si>
  <si>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</si>
  <si>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</si>
  <si>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</si>
  <si>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</si>
  <si>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</si>
  <si>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</si>
  <si>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</si>
  <si>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</si>
  <si>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</si>
  <si>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</si>
  <si>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</si>
  <si>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</si>
  <si>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</si>
  <si>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</si>
  <si>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</si>
  <si>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</si>
  <si>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</si>
  <si>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</si>
  <si>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</si>
  <si>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</si>
  <si>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</si>
  <si>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</si>
  <si>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</si>
  <si>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</si>
  <si>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</si>
  <si>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</si>
  <si>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</si>
  <si>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</si>
  <si>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</si>
  <si>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</si>
  <si>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</si>
  <si>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</si>
  <si>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</si>
  <si>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</si>
  <si>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</si>
  <si>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</si>
  <si>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</si>
  <si>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</si>
  <si>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</si>
  <si>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</si>
  <si>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</si>
  <si>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</si>
  <si>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</si>
  <si>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</si>
  <si>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</si>
  <si>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</si>
  <si>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</si>
  <si>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</si>
  <si>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</si>
  <si>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</si>
  <si>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</si>
  <si>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</si>
  <si>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</si>
  <si>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</si>
  <si>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</si>
  <si>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</si>
  <si>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</si>
  <si>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</si>
  <si>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</si>
  <si>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</si>
  <si>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</si>
  <si>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</si>
  <si>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</si>
  <si>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</si>
  <si>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</si>
  <si>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</si>
  <si>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</si>
  <si>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</si>
  <si>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</si>
  <si>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</si>
  <si>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</si>
  <si>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</si>
  <si>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</si>
  <si>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</si>
  <si>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</si>
  <si>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</si>
  <si>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</si>
  <si>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</si>
  <si>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</si>
  <si>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</si>
  <si>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</si>
  <si>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</si>
  <si>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</si>
  <si>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</si>
  <si>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</si>
  <si>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</si>
  <si>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</si>
  <si>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</si>
  <si>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</si>
  <si>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</si>
  <si>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</si>
  <si>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</si>
  <si>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</si>
  <si>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</si>
  <si>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</si>
  <si>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</si>
  <si>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</si>
  <si>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</si>
  <si>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</si>
  <si>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</si>
  <si>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</si>
  <si>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</si>
  <si>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</si>
  <si>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</si>
  <si>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</si>
  <si>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</si>
  <si>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</si>
  <si>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</si>
  <si>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</si>
  <si>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</si>
  <si>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</si>
  <si>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</si>
  <si>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</si>
  <si>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</si>
  <si>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</si>
  <si>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</si>
  <si>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</si>
  <si>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</si>
  <si>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</si>
  <si>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</si>
  <si>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</si>
  <si>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</si>
  <si>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</si>
  <si>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</si>
  <si>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</si>
  <si>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</si>
  <si>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</si>
  <si>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</si>
  <si>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</si>
  <si>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</si>
  <si>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</si>
  <si>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</si>
  <si>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</si>
  <si>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</si>
  <si>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</si>
  <si>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</si>
  <si>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</si>
  <si>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</si>
  <si>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</si>
  <si>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</si>
  <si>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</si>
  <si>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</si>
  <si>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</si>
  <si>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</si>
  <si>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</si>
  <si>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</si>
  <si>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</si>
  <si>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</si>
  <si>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</si>
  <si>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</si>
  <si>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</si>
  <si>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</si>
  <si>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</si>
  <si>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</si>
  <si>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</si>
  <si>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</si>
  <si>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</si>
  <si>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</si>
  <si>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</si>
  <si>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</si>
  <si>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</si>
  <si>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</si>
  <si>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</si>
  <si>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</si>
  <si>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</si>
  <si>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</si>
  <si>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</si>
  <si>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</si>
  <si>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</si>
  <si>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</si>
  <si>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</si>
  <si>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</si>
  <si>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</si>
  <si>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</si>
  <si>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</si>
  <si>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</si>
  <si>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</si>
  <si>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</si>
  <si>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</si>
  <si>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</si>
  <si>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</si>
  <si>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</si>
  <si>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</si>
  <si>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</si>
  <si>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</si>
  <si>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</si>
  <si>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</si>
  <si>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</si>
  <si>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</si>
  <si>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</si>
  <si>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</si>
  <si>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</si>
  <si>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</si>
  <si>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</si>
  <si>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</si>
  <si>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</si>
  <si>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</si>
  <si>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</si>
  <si>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</si>
  <si>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</si>
  <si>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</si>
  <si>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</si>
  <si>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</si>
  <si>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</si>
  <si>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</si>
  <si>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</si>
  <si>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</si>
  <si>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</si>
  <si>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</si>
  <si>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</si>
  <si>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</si>
  <si>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</si>
  <si>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</si>
  <si>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</si>
  <si>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</si>
  <si>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</si>
  <si>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</si>
  <si>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</si>
  <si>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</si>
  <si>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</si>
  <si>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</si>
  <si>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</si>
  <si>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</si>
  <si>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</si>
  <si>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</si>
  <si>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</si>
  <si>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</si>
  <si>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</si>
  <si>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</si>
  <si>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</si>
  <si>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</si>
  <si>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</si>
  <si>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</si>
  <si>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</si>
  <si>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</si>
  <si>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</si>
  <si>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</si>
  <si>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</si>
  <si>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</si>
  <si>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</si>
  <si>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</si>
  <si>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</si>
  <si>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</si>
  <si>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</si>
  <si>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</si>
  <si>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</si>
  <si>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</si>
  <si>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</si>
  <si>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</si>
  <si>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</si>
  <si>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</si>
  <si>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</si>
  <si>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</si>
  <si>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</si>
  <si>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</si>
  <si>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</si>
  <si>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</si>
  <si>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</si>
  <si>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</si>
  <si>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</si>
  <si>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</si>
  <si>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</si>
  <si>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</si>
  <si>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</si>
  <si>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</si>
  <si>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</si>
  <si>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</si>
  <si>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</si>
  <si>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</si>
  <si>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</si>
  <si>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</si>
  <si>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</si>
  <si>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</si>
  <si>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</si>
  <si>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</si>
  <si>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</si>
  <si>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</si>
  <si>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</si>
  <si>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</si>
  <si>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</si>
  <si>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</si>
  <si>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</si>
  <si>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</si>
  <si>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</si>
  <si>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</si>
  <si>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</si>
  <si>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</si>
  <si>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</si>
  <si>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</si>
  <si>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</si>
  <si>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</si>
  <si>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</si>
  <si>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</si>
  <si>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</si>
  <si>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</si>
  <si>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</si>
  <si>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</si>
  <si>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</si>
  <si>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</si>
  <si>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</si>
  <si>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</si>
  <si>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</si>
  <si>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</si>
  <si>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</si>
  <si>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</si>
  <si>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</si>
  <si>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</si>
  <si>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</si>
  <si>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</si>
  <si>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</si>
  <si>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</si>
  <si>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</si>
  <si>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</si>
  <si>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</si>
  <si>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</si>
  <si>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</si>
  <si>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</si>
  <si>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</si>
  <si>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</si>
  <si>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</si>
  <si>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</si>
  <si>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</si>
  <si>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</si>
  <si>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</si>
  <si>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</si>
  <si>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</si>
  <si>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</si>
  <si>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</si>
  <si>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</si>
  <si>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</si>
  <si>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</si>
  <si>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</si>
  <si>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</si>
  <si>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</si>
  <si>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</si>
  <si>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</si>
  <si>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</si>
  <si>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</si>
  <si>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</si>
  <si>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</si>
  <si>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</si>
  <si>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</si>
  <si>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</si>
  <si>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</si>
  <si>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</si>
  <si>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</si>
  <si>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</si>
  <si>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</si>
  <si>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</si>
  <si>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</si>
  <si>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</si>
  <si>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</si>
  <si>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</si>
  <si>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</si>
  <si>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</si>
  <si>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</si>
  <si>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</si>
  <si>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</si>
  <si>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</si>
  <si>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</si>
  <si>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</si>
  <si>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</si>
  <si>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</si>
  <si>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</si>
  <si>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</si>
  <si>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</si>
  <si>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</si>
  <si>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</si>
  <si>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</si>
  <si>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</si>
  <si>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</si>
  <si>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</si>
  <si>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</si>
  <si>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</si>
  <si>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</si>
  <si>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</si>
  <si>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</si>
  <si>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</si>
  <si>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</si>
  <si>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</si>
  <si>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</si>
  <si>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</si>
  <si>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</si>
  <si>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</si>
  <si>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</si>
  <si>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</si>
  <si>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</si>
  <si>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</si>
  <si>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</si>
  <si>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</si>
  <si>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</si>
  <si>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</si>
  <si>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</si>
  <si>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</si>
  <si>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</si>
  <si>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</si>
  <si>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</si>
  <si>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</si>
  <si>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</si>
  <si>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</si>
  <si>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</si>
  <si>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</si>
  <si>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</si>
  <si>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</si>
  <si>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</si>
  <si>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</si>
  <si>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</si>
  <si>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</si>
  <si>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</si>
  <si>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</si>
  <si>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</si>
  <si>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</si>
  <si>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</si>
  <si>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</si>
  <si>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</si>
  <si>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</si>
  <si>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</si>
  <si>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</si>
  <si>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</si>
  <si>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</si>
  <si>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</si>
  <si>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</si>
  <si>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</si>
  <si>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</si>
  <si>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</si>
  <si>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</si>
  <si>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</si>
  <si>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</si>
  <si>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</si>
  <si>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</si>
  <si>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</si>
  <si>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</si>
  <si>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</si>
  <si>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</si>
  <si>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</si>
  <si>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</si>
  <si>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</si>
  <si>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</si>
  <si>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</si>
  <si>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</si>
  <si>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</si>
  <si>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</si>
  <si>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</si>
  <si>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</si>
  <si>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</si>
  <si>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</si>
  <si>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</si>
  <si>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</si>
  <si>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</si>
  <si>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</si>
  <si>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</si>
  <si>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</si>
  <si>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</si>
  <si>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</si>
  <si>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</si>
  <si>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</si>
  <si>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</si>
  <si>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</si>
  <si>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</si>
  <si>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</si>
  <si>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</si>
  <si>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</si>
  <si>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</si>
  <si>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</si>
  <si>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</si>
  <si>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</si>
  <si>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</si>
  <si>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</si>
  <si>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</si>
  <si>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</si>
  <si>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</si>
  <si>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</si>
  <si>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</si>
  <si>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</si>
  <si>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</si>
  <si>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</si>
  <si>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</si>
  <si>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</si>
  <si>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</si>
  <si>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</si>
  <si>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</si>
  <si>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</si>
  <si>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</si>
  <si>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</si>
  <si>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</si>
  <si>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</si>
  <si>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</si>
  <si>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</si>
  <si>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</si>
  <si>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</si>
  <si>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</si>
  <si>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</si>
  <si>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</si>
  <si>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</si>
  <si>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</si>
  <si>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</si>
  <si>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</si>
  <si>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</si>
  <si>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</si>
  <si>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</si>
  <si>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</si>
  <si>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</si>
  <si>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</si>
  <si>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</si>
  <si>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</si>
  <si>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</si>
  <si>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</si>
  <si>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</si>
  <si>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</si>
  <si>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</si>
  <si>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</si>
  <si>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</si>
  <si>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</si>
  <si>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</si>
  <si>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</si>
  <si>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</si>
  <si>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</si>
  <si>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</si>
  <si>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</si>
  <si>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</si>
  <si>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</si>
  <si>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</si>
  <si>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</si>
  <si>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</si>
  <si>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</si>
  <si>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</si>
  <si>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</si>
  <si>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</si>
  <si>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</si>
  <si>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</si>
  <si>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</si>
  <si>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</si>
  <si>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</si>
  <si>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</si>
  <si>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</si>
  <si>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</si>
  <si>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</si>
  <si>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</si>
  <si>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</si>
  <si>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</si>
  <si>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</si>
  <si>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</si>
  <si>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</si>
  <si>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</si>
  <si>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</si>
  <si>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</si>
  <si>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</si>
  <si>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</si>
  <si>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</si>
  <si>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</si>
  <si>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</si>
  <si>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</si>
  <si>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</si>
  <si>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</si>
  <si>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</si>
  <si>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</si>
  <si>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</si>
  <si>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</si>
  <si>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</si>
  <si>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</si>
  <si>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</si>
  <si>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</si>
  <si>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</si>
  <si>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</si>
  <si>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</si>
  <si>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</si>
  <si>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</si>
  <si>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</si>
  <si>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</si>
  <si>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</si>
  <si>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</si>
  <si>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</si>
  <si>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</si>
  <si>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</si>
  <si>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</si>
  <si>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</si>
  <si>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</si>
  <si>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</si>
  <si>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</si>
  <si>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</si>
  <si>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</si>
  <si>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</si>
  <si>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</si>
  <si>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</si>
  <si>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</si>
  <si>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</si>
  <si>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</si>
  <si>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</si>
  <si>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</si>
  <si>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</si>
  <si>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</si>
  <si>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</si>
  <si>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</si>
  <si>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</si>
  <si>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</si>
  <si>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</si>
  <si>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</si>
  <si>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</si>
  <si>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</si>
  <si>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</si>
  <si>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</si>
  <si>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</si>
  <si>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</si>
  <si>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</si>
  <si>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</si>
  <si>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</si>
  <si>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</si>
  <si>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</si>
  <si>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</si>
  <si>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</si>
  <si>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</si>
  <si>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</si>
  <si>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</si>
  <si>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</si>
  <si>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</si>
  <si>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</si>
  <si>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</si>
  <si>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</si>
  <si>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</si>
  <si>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</si>
  <si>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</si>
  <si>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</si>
  <si>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</si>
  <si>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</si>
  <si>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</si>
  <si>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</si>
  <si>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</si>
  <si>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</si>
  <si>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</si>
  <si>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</si>
  <si>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</si>
  <si>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</si>
  <si>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</si>
  <si>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</si>
  <si>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</si>
  <si>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</si>
  <si>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</si>
  <si>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</si>
  <si>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</si>
  <si>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</si>
  <si>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</si>
  <si>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</si>
  <si>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</si>
  <si>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</si>
  <si>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</si>
  <si>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</si>
  <si>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</si>
  <si>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</si>
  <si>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</si>
  <si>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</si>
  <si>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</si>
  <si>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</si>
  <si>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</si>
  <si>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</si>
  <si>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</si>
  <si>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</si>
  <si>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</si>
  <si>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</si>
  <si>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</si>
  <si>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</si>
  <si>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</si>
  <si>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</si>
  <si>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</si>
  <si>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</si>
  <si>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</si>
  <si>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</si>
  <si>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</si>
  <si>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</si>
  <si>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</si>
  <si>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</si>
  <si>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</si>
  <si>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</si>
  <si>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</si>
  <si>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</si>
  <si>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</si>
  <si>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</si>
  <si>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</si>
  <si>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</si>
  <si>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</si>
  <si>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</si>
  <si>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</si>
  <si>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</si>
  <si>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</si>
  <si>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</si>
  <si>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</si>
  <si>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</si>
  <si>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</si>
  <si>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</si>
  <si>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</si>
  <si>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</si>
  <si>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</si>
  <si>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</si>
  <si>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</si>
  <si>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</si>
  <si>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</si>
  <si>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</si>
  <si>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</si>
  <si>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</si>
  <si>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</si>
  <si>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</si>
  <si>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</si>
  <si>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</si>
  <si>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</si>
  <si>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</si>
  <si>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</si>
  <si>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</si>
  <si>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</si>
  <si>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</si>
  <si>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</si>
  <si>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</si>
  <si>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</si>
  <si>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</si>
  <si>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</si>
  <si>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</si>
  <si>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</si>
  <si>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</si>
  <si>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</si>
  <si>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</si>
  <si>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</si>
  <si>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</si>
  <si>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</si>
  <si>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</si>
  <si>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</si>
  <si>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</si>
  <si>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</si>
  <si>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</si>
  <si>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</si>
  <si>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</si>
  <si>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</si>
  <si>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</si>
  <si>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</si>
  <si>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</si>
  <si>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</si>
  <si>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</si>
  <si>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</si>
  <si>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</si>
  <si>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</si>
  <si>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</si>
  <si>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</si>
  <si>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</si>
  <si>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</si>
  <si>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</si>
  <si>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</si>
  <si>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</si>
  <si>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</si>
  <si>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</si>
  <si>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</si>
  <si>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</si>
  <si>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</si>
  <si>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</si>
  <si>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</si>
  <si>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</si>
  <si>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</si>
  <si>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</si>
  <si>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</si>
  <si>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</si>
  <si>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</si>
  <si>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</si>
  <si>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</si>
  <si>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</si>
  <si>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</si>
  <si>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</si>
  <si>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</si>
  <si>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</si>
  <si>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</si>
  <si>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</si>
  <si>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</si>
  <si>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</si>
  <si>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</si>
  <si>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</si>
  <si>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</si>
  <si>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</si>
  <si>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</si>
  <si>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</si>
  <si>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</si>
  <si>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</si>
  <si>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</si>
  <si>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</si>
  <si>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</si>
  <si>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</si>
  <si>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</si>
  <si>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</si>
  <si>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</si>
  <si>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</si>
  <si>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</si>
  <si>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</si>
  <si>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</si>
  <si>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</si>
  <si>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</si>
  <si>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</si>
  <si>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</si>
  <si>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</si>
  <si>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</si>
  <si>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</si>
  <si>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</si>
  <si>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</si>
  <si>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</si>
  <si>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</si>
  <si>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</si>
  <si>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</si>
  <si>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</si>
  <si>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</si>
  <si>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</si>
  <si>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</si>
  <si>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</si>
  <si>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</si>
  <si>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</si>
  <si>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</si>
  <si>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</si>
  <si>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</si>
  <si>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</si>
  <si>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</si>
  <si>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</si>
  <si>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</si>
  <si>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</si>
  <si>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</si>
  <si>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</si>
  <si>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</si>
  <si>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</si>
  <si>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</si>
  <si>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</si>
  <si>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</si>
  <si>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</si>
  <si>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</si>
  <si>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</si>
  <si>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</si>
  <si>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</si>
  <si>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</si>
  <si>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</si>
  <si>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</si>
  <si>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</si>
  <si>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</si>
  <si>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</si>
  <si>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</si>
  <si>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</si>
  <si>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</si>
  <si>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</si>
  <si>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</si>
  <si>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</si>
  <si>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</si>
  <si>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</si>
  <si>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</si>
  <si>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</si>
  <si>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</si>
  <si>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</si>
  <si>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</si>
  <si>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</si>
  <si>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</si>
  <si>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</si>
  <si>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</si>
  <si>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</si>
  <si>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</si>
  <si>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</si>
  <si>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</si>
  <si>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</si>
  <si>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</si>
  <si>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</si>
  <si>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</si>
  <si>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</si>
  <si>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</si>
  <si>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</si>
  <si>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</si>
  <si>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</si>
  <si>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</si>
  <si>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</si>
  <si>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</si>
  <si>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</si>
  <si>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</si>
  <si>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</si>
  <si>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</si>
  <si>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</si>
  <si>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</si>
  <si>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</si>
  <si>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</si>
  <si>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</si>
  <si>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</si>
  <si>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</si>
  <si>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</si>
  <si>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</si>
  <si>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</si>
  <si>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</si>
  <si>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</si>
  <si>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</si>
  <si>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</si>
  <si>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</si>
  <si>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</si>
  <si>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</si>
  <si>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</si>
  <si>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</si>
  <si>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</si>
  <si>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</si>
  <si>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</si>
  <si>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</si>
  <si>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</si>
  <si>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</si>
  <si>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</si>
  <si>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</si>
  <si>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</si>
  <si>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</si>
  <si>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</si>
  <si>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</si>
  <si>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</si>
  <si>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</si>
  <si>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</si>
  <si>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</si>
  <si>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</si>
  <si>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</si>
  <si>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</si>
  <si>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</si>
  <si>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</si>
  <si>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</si>
  <si>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</si>
  <si>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</si>
  <si>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</si>
  <si>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</si>
  <si>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</si>
  <si>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</si>
  <si>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</si>
  <si>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</si>
  <si>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</si>
  <si>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</si>
  <si>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</si>
  <si>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</si>
  <si>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</si>
  <si>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</si>
  <si>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</si>
  <si>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</si>
  <si>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</si>
  <si>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</si>
  <si>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</si>
  <si>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</si>
  <si>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</si>
  <si>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</si>
  <si>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</si>
  <si>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</si>
  <si>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</si>
  <si>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</si>
  <si>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</si>
  <si>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</si>
  <si>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</si>
  <si>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</si>
  <si>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</si>
  <si>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</si>
  <si>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</si>
  <si>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</si>
  <si>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</si>
  <si>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</si>
  <si>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</si>
  <si>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</si>
  <si>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</si>
  <si>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</si>
  <si>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</si>
  <si>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</si>
  <si>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</si>
  <si>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</si>
  <si>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</si>
  <si>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</si>
  <si>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</si>
  <si>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</si>
  <si>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</si>
  <si>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</si>
  <si>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</si>
  <si>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</si>
  <si>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</si>
  <si>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</si>
  <si>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</si>
  <si>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</si>
  <si>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</si>
  <si>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</si>
  <si>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</si>
  <si>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</si>
  <si>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</si>
  <si>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</si>
  <si>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</si>
  <si>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</si>
  <si>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</si>
  <si>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</si>
  <si>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</si>
  <si>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</si>
  <si>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</si>
  <si>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</si>
  <si>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</si>
  <si>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</si>
  <si>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</si>
  <si>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</si>
  <si>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</si>
  <si>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</si>
  <si>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</si>
  <si>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</si>
  <si>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</si>
  <si>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</si>
  <si>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</si>
  <si>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</si>
  <si>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</si>
  <si>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</si>
  <si>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</si>
  <si>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</si>
  <si>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</si>
  <si>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</si>
  <si>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</si>
  <si>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</si>
  <si>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</si>
  <si>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</si>
  <si>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</si>
  <si>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</si>
  <si>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</si>
  <si>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</si>
  <si>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</si>
  <si>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</si>
  <si>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</si>
  <si>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</si>
  <si>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</si>
  <si>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</si>
  <si>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</si>
  <si>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</si>
  <si>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</si>
  <si>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</si>
  <si>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</si>
  <si>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</si>
  <si>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</si>
  <si>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</si>
  <si>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</si>
  <si>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</si>
  <si>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</si>
  <si>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</si>
  <si>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</si>
  <si>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</si>
  <si>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</si>
  <si>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</si>
  <si>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</si>
  <si>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</si>
  <si>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</si>
  <si>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</si>
  <si>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</si>
  <si>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</si>
  <si>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</si>
  <si>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</si>
  <si>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</si>
  <si>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</si>
  <si>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</si>
  <si>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</si>
  <si>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</si>
  <si>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</si>
  <si>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</si>
  <si>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</si>
  <si>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</si>
  <si>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</si>
  <si>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</si>
  <si>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</si>
  <si>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</si>
  <si>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</si>
  <si>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</si>
  <si>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</si>
  <si>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</si>
  <si>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</si>
  <si>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</si>
  <si>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</si>
  <si>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</si>
  <si>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</si>
  <si>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</si>
  <si>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</si>
  <si>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</si>
  <si>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</si>
  <si>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</si>
  <si>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</si>
  <si>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</si>
  <si>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</si>
  <si>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</si>
  <si>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</si>
  <si>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</si>
  <si>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</si>
  <si>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</si>
  <si>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</si>
  <si>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</si>
  <si>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</si>
  <si>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</si>
  <si>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</si>
  <si>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</si>
  <si>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</si>
  <si>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</si>
  <si>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</si>
  <si>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</si>
  <si>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</si>
  <si>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</si>
  <si>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</si>
  <si>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</si>
  <si>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</si>
  <si>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</si>
  <si>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</si>
  <si>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</si>
  <si>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</si>
  <si>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</si>
  <si>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</si>
  <si>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</si>
  <si>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</si>
  <si>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</si>
  <si>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</si>
  <si>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</si>
  <si>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</si>
  <si>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</si>
  <si>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</si>
  <si>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</si>
  <si>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</si>
  <si>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</si>
  <si>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</si>
  <si>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</si>
  <si>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</si>
  <si>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</si>
  <si>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</si>
  <si>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</si>
  <si>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</si>
  <si>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</si>
  <si>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</si>
  <si>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</si>
  <si>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</si>
  <si>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</si>
  <si>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</si>
  <si>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</si>
  <si>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</si>
  <si>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</si>
  <si>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</si>
  <si>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</si>
  <si>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</si>
  <si>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</si>
  <si>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</si>
  <si>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</si>
  <si>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</si>
  <si>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</si>
  <si>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</si>
  <si>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</si>
  <si>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</si>
  <si>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</si>
  <si>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</si>
  <si>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</si>
  <si>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</si>
  <si>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</si>
  <si>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</si>
  <si>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</si>
  <si>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</si>
  <si>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</si>
  <si>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</si>
  <si>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</si>
  <si>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</si>
  <si>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</si>
  <si>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</si>
  <si>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</si>
  <si>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</si>
  <si>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</si>
  <si>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</si>
  <si>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</si>
  <si>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</si>
  <si>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</si>
  <si>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</si>
  <si>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</si>
  <si>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</si>
  <si>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</si>
  <si>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</si>
  <si>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</si>
  <si>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</si>
  <si>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</si>
  <si>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</si>
  <si>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</si>
  <si>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</si>
  <si>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</si>
  <si>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</si>
  <si>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</si>
  <si>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</si>
  <si>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</si>
  <si>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</si>
  <si>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</si>
  <si>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</si>
  <si>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</si>
  <si>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</si>
  <si>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</si>
  <si>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</si>
  <si>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</si>
  <si>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</si>
  <si>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</si>
  <si>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</si>
  <si>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</si>
  <si>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</si>
  <si>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</si>
  <si>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</si>
  <si>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</si>
  <si>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</si>
  <si>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</si>
  <si>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</si>
  <si>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</si>
  <si>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</si>
  <si>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</si>
  <si>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</si>
  <si>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</si>
  <si>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</si>
  <si>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</si>
  <si>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</si>
  <si>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</si>
  <si>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</si>
  <si>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</si>
  <si>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</si>
  <si>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</si>
  <si>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</si>
  <si>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</si>
  <si>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</si>
  <si>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</si>
  <si>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</si>
  <si>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</si>
  <si>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</si>
  <si>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</si>
  <si>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</si>
  <si>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</si>
  <si>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</si>
  <si>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</si>
  <si>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</si>
  <si>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</si>
  <si>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</si>
  <si>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</si>
  <si>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</si>
  <si>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</si>
  <si>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</si>
  <si>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</si>
  <si>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</si>
  <si>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</si>
  <si>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</si>
  <si>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</si>
  <si>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</si>
  <si>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</si>
  <si>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</si>
  <si>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</si>
  <si>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</si>
  <si>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</si>
  <si>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</si>
  <si>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</si>
  <si>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</si>
  <si>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</si>
  <si>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</si>
  <si>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</si>
  <si>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</si>
  <si>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</si>
  <si>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</si>
  <si>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</si>
  <si>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</si>
  <si>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</si>
  <si>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</si>
  <si>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</si>
  <si>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</si>
  <si>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</si>
  <si>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</si>
  <si>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</si>
  <si>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</si>
  <si>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</si>
  <si>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</si>
  <si>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</si>
  <si>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</si>
  <si>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</si>
  <si>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</si>
  <si>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</si>
  <si>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</si>
  <si>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</si>
  <si>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</si>
  <si>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</si>
  <si>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</si>
  <si>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</si>
  <si>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</si>
  <si>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</si>
  <si>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</si>
  <si>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</si>
  <si>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</si>
  <si>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</si>
  <si>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</si>
  <si>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</si>
  <si>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</si>
  <si>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</si>
  <si>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</si>
  <si>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</si>
  <si>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</si>
  <si>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</si>
  <si>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</si>
  <si>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</si>
  <si>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</si>
  <si>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</si>
  <si>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</si>
  <si>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</si>
  <si>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</si>
  <si>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</si>
  <si>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</si>
  <si>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</si>
  <si>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</si>
  <si>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</si>
  <si>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</si>
  <si>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</si>
  <si>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</si>
  <si>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</si>
  <si>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</si>
  <si>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</si>
  <si>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</si>
  <si>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</si>
  <si>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</si>
  <si>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</si>
  <si>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</si>
  <si>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</si>
  <si>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</si>
  <si>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</si>
  <si>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</si>
  <si>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</si>
  <si>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</si>
  <si>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</si>
  <si>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</si>
  <si>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</si>
  <si>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</si>
  <si>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</si>
  <si>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</si>
  <si>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</si>
  <si>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</si>
  <si>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</si>
  <si>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</si>
  <si>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</si>
  <si>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</si>
  <si>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</si>
  <si>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</si>
  <si>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</si>
  <si>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</si>
  <si>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</si>
  <si>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</si>
  <si>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</si>
  <si>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</si>
  <si>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</si>
  <si>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</si>
  <si>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</si>
  <si>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</si>
  <si>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</si>
  <si>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</si>
  <si>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</si>
  <si>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</si>
  <si>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</si>
  <si>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</si>
  <si>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</si>
  <si>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</si>
  <si>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</si>
  <si>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</si>
  <si>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</si>
  <si>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</si>
  <si>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</si>
  <si>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</si>
  <si>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</si>
  <si>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</si>
  <si>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</si>
  <si>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</si>
  <si>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</si>
  <si>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</si>
  <si>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</si>
  <si>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</si>
  <si>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</si>
  <si>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</si>
  <si>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</si>
  <si>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</si>
  <si>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</si>
  <si>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</si>
  <si>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</si>
  <si>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</si>
  <si>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</si>
  <si>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</si>
  <si>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</si>
  <si>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</si>
  <si>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</si>
  <si>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</si>
  <si>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</si>
  <si>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</si>
  <si>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</si>
  <si>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</si>
  <si>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</si>
  <si>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</si>
  <si>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</si>
  <si>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</si>
  <si>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</si>
  <si>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</si>
  <si>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</si>
  <si>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</si>
  <si>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</si>
  <si>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</si>
  <si>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</si>
  <si>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</si>
  <si>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</si>
  <si>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</si>
  <si>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</si>
  <si>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</si>
  <si>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</si>
  <si>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</si>
  <si>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</si>
  <si>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</si>
  <si>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</si>
  <si>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</si>
  <si>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</si>
  <si>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</si>
  <si>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</si>
  <si>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</si>
  <si>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</si>
  <si>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</si>
  <si>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</si>
  <si>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</si>
  <si>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</si>
  <si>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</si>
  <si>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</si>
  <si>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</si>
  <si>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</si>
  <si>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</si>
  <si>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</si>
  <si>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</si>
  <si>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</si>
  <si>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</si>
  <si>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</si>
  <si>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</si>
  <si>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</si>
  <si>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</si>
  <si>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</si>
  <si>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</si>
  <si>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</si>
  <si>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</si>
  <si>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</si>
  <si>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</si>
  <si>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</si>
  <si>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</si>
  <si>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</si>
  <si>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</si>
  <si>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</si>
  <si>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</si>
  <si>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</si>
  <si>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</si>
  <si>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</si>
  <si>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</si>
  <si>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</si>
  <si>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</si>
  <si>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</si>
  <si>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</si>
  <si>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</si>
  <si>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</si>
  <si>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</si>
  <si>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</si>
  <si>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</si>
  <si>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</si>
  <si>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</si>
  <si>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</si>
  <si>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</si>
  <si>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</si>
  <si>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</si>
  <si>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</si>
  <si>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</si>
  <si>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</si>
  <si>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</si>
  <si>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</si>
  <si>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</si>
  <si>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</si>
  <si>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</si>
  <si>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</si>
  <si>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</si>
  <si>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</si>
  <si>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</si>
  <si>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</si>
  <si>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</si>
  <si>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</si>
  <si>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</si>
  <si>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</si>
  <si>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</si>
  <si>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</si>
  <si>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</si>
  <si>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</si>
  <si>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</si>
  <si>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</si>
  <si>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</si>
  <si>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</si>
  <si>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</si>
  <si>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</si>
  <si>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</si>
  <si>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</si>
  <si>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</si>
  <si>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</si>
  <si>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</si>
  <si>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</si>
  <si>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</si>
  <si>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</si>
  <si>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</si>
  <si>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</si>
  <si>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</si>
  <si>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</si>
  <si>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</si>
  <si>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</si>
  <si>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</si>
  <si>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</si>
  <si>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</si>
  <si>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</si>
  <si>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</si>
  <si>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</si>
  <si>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</si>
  <si>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</si>
  <si>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</si>
  <si>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</si>
  <si>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</si>
  <si>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</si>
  <si>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</si>
  <si>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</si>
  <si>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</si>
  <si>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</si>
  <si>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</si>
  <si>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</si>
  <si>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</si>
  <si>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</si>
  <si>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</si>
  <si>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</si>
  <si>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</si>
  <si>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</si>
  <si>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</si>
  <si>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</si>
  <si>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</si>
  <si>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</si>
  <si>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</si>
  <si>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</si>
  <si>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</si>
  <si>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</si>
  <si>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</si>
  <si>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</si>
  <si>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</si>
  <si>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</si>
  <si>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</si>
  <si>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</si>
  <si>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</si>
  <si>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</si>
  <si>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</si>
  <si>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</si>
  <si>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</si>
  <si>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</si>
  <si>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</si>
  <si>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</si>
  <si>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</si>
  <si>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</si>
  <si>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</si>
  <si>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</si>
  <si>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</si>
  <si>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</si>
  <si>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</si>
  <si>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</si>
  <si>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</si>
  <si>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</si>
  <si>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</si>
  <si>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</si>
  <si>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</si>
  <si>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</si>
  <si>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</si>
  <si>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</si>
  <si>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</si>
  <si>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</si>
  <si>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</si>
  <si>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</si>
  <si>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</si>
  <si>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</si>
  <si>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</si>
  <si>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</si>
  <si>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</si>
  <si>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</si>
  <si>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</si>
  <si>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</si>
  <si>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</si>
  <si>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</si>
  <si>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</si>
  <si>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</si>
  <si>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</si>
  <si>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</si>
  <si>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</si>
  <si>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</si>
  <si>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</si>
  <si>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</si>
  <si>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</si>
  <si>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</si>
  <si>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</si>
  <si>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</si>
  <si>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</si>
  <si>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</si>
  <si>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</si>
  <si>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</si>
  <si>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</si>
  <si>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</si>
  <si>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</si>
  <si>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</si>
  <si>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</si>
  <si>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</si>
  <si>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</si>
  <si>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</si>
  <si>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</si>
  <si>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</si>
  <si>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</si>
  <si>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</si>
  <si>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</si>
  <si>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</si>
  <si>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</si>
  <si>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</si>
  <si>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</si>
  <si>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</si>
  <si>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</si>
  <si>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</si>
  <si>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</si>
  <si>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</si>
  <si>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</si>
  <si>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</si>
  <si>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</si>
  <si>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</si>
  <si>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</si>
  <si>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</si>
  <si>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</si>
  <si>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</si>
  <si>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</si>
  <si>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</si>
  <si>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</si>
  <si>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</si>
  <si>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</si>
  <si>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</si>
  <si>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</si>
  <si>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</si>
  <si>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</si>
  <si>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</si>
  <si>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</si>
  <si>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</si>
  <si>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</si>
  <si>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</si>
  <si>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</si>
  <si>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</si>
  <si>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</si>
  <si>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</si>
  <si>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</si>
  <si>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</si>
  <si>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</si>
  <si>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</si>
  <si>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</si>
  <si>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</si>
  <si>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</si>
  <si>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</si>
  <si>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</si>
  <si>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</si>
  <si>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</si>
  <si>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</si>
  <si>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</si>
  <si>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</si>
  <si>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</si>
  <si>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</si>
  <si>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</si>
  <si>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</si>
  <si>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</si>
  <si>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</si>
  <si>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</si>
  <si>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</si>
  <si>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</si>
  <si>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</si>
  <si>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</si>
  <si>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</si>
  <si>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</si>
  <si>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</si>
  <si>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</si>
  <si>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</si>
  <si>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</si>
  <si>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</si>
  <si>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</si>
  <si>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</si>
  <si>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</si>
  <si>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</si>
  <si>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</si>
  <si>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</si>
  <si>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</si>
  <si>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</si>
  <si>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</si>
  <si>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</si>
  <si>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</si>
  <si>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</si>
  <si>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</si>
  <si>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</si>
  <si>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</si>
  <si>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</si>
  <si>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</si>
  <si>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</si>
  <si>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</si>
  <si>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</si>
  <si>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</si>
  <si>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</si>
  <si>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</si>
  <si>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</si>
  <si>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</si>
  <si>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</si>
  <si>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</si>
  <si>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</si>
  <si>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</si>
  <si>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</si>
  <si>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</si>
  <si>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</si>
  <si>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</si>
  <si>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</si>
  <si>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</si>
  <si>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</si>
  <si>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</si>
  <si>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</si>
  <si>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</si>
  <si>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</si>
  <si>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</si>
  <si>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</si>
  <si>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</si>
  <si>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</si>
  <si>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</si>
  <si>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</si>
  <si>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</si>
  <si>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</si>
  <si>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</si>
  <si>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</si>
  <si>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</si>
  <si>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</si>
  <si>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</si>
  <si>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</si>
  <si>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</si>
  <si>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</si>
  <si>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</si>
  <si>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</si>
  <si>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</si>
  <si>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</si>
  <si>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</si>
  <si>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</si>
  <si>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</si>
  <si>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</si>
  <si>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</si>
  <si>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</si>
  <si>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</si>
  <si>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</si>
  <si>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</si>
  <si>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</si>
  <si>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</si>
  <si>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</si>
  <si>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</si>
  <si>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</si>
  <si>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</si>
  <si>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</si>
  <si>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</si>
  <si>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</si>
  <si>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</si>
  <si>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</si>
  <si>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</si>
  <si>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</si>
  <si>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</si>
  <si>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</si>
  <si>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</si>
  <si>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</si>
  <si>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</si>
  <si>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</si>
  <si>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</si>
  <si>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</si>
  <si>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</si>
  <si>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</si>
  <si>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</si>
  <si>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</si>
  <si>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</si>
  <si>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</si>
  <si>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</si>
  <si>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</si>
  <si>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</si>
  <si>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</si>
  <si>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</si>
  <si>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</si>
  <si>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</si>
  <si>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</si>
  <si>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</si>
  <si>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</si>
  <si>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</si>
  <si>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</si>
  <si>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</si>
  <si>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</si>
  <si>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</si>
  <si>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</si>
  <si>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</si>
  <si>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</si>
  <si>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</si>
  <si>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</si>
  <si>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</si>
  <si>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</si>
  <si>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</si>
  <si>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</si>
  <si>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</si>
  <si>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</si>
  <si>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</si>
  <si>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</si>
  <si>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</si>
  <si>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</si>
  <si>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</si>
  <si>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</si>
  <si>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</si>
  <si>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</si>
  <si>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</si>
  <si>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</si>
  <si>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</si>
  <si>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</si>
  <si>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</si>
  <si>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</si>
  <si>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</si>
  <si>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</si>
  <si>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</si>
  <si>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</si>
  <si>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</si>
  <si>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</si>
  <si>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</si>
  <si>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</si>
  <si>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</si>
  <si>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</si>
  <si>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</si>
  <si>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</si>
  <si>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</si>
  <si>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</si>
  <si>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</si>
  <si>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</si>
  <si>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</si>
  <si>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</si>
  <si>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</si>
  <si>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</si>
  <si>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</si>
  <si>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</si>
  <si>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</si>
  <si>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</si>
  <si>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</si>
  <si>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</si>
  <si>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</si>
  <si>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</si>
  <si>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</si>
  <si>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</si>
  <si>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</si>
  <si>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</si>
  <si>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</si>
  <si>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</si>
  <si>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</si>
  <si>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</si>
  <si>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</si>
  <si>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</si>
  <si>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</si>
  <si>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</si>
  <si>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</si>
  <si>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</si>
  <si>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</si>
  <si>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</si>
  <si>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</si>
  <si>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</si>
  <si>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</si>
  <si>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</si>
  <si>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</si>
  <si>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</si>
  <si>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</si>
  <si>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</si>
  <si>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</si>
  <si>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</si>
  <si>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</si>
  <si>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</si>
  <si>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</si>
  <si>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</si>
  <si>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</si>
  <si>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</si>
  <si>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</si>
  <si>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</si>
  <si>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</si>
  <si>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</si>
  <si>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</si>
  <si>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</si>
  <si>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</si>
  <si>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</si>
  <si>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</si>
  <si>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</si>
  <si>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</si>
  <si>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</si>
  <si>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</si>
  <si>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</si>
  <si>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</si>
  <si>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</si>
  <si>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</si>
  <si>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</si>
  <si>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</si>
  <si>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</si>
  <si>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</si>
  <si>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</si>
  <si>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</si>
  <si>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</si>
  <si>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</si>
  <si>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</si>
  <si>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</si>
  <si>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</si>
  <si>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</si>
  <si>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</si>
  <si>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</si>
  <si>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</si>
  <si>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</si>
  <si>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</si>
  <si>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</si>
  <si>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</si>
  <si>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</si>
  <si>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</si>
  <si>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</si>
  <si>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</si>
  <si>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</si>
  <si>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</si>
  <si>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</si>
  <si>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</si>
  <si>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</si>
  <si>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</si>
  <si>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</si>
  <si>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</si>
  <si>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</si>
  <si>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</si>
  <si>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</si>
  <si>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</si>
  <si>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</si>
  <si>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</si>
  <si>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</si>
  <si>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</si>
  <si>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</si>
  <si>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</si>
  <si>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</si>
  <si>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</si>
  <si>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</si>
  <si>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</si>
  <si>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</si>
  <si>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</si>
  <si>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</si>
  <si>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</si>
  <si>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</si>
  <si>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</si>
  <si>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</si>
  <si>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</si>
  <si>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</si>
  <si>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</si>
  <si>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</si>
  <si>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</si>
  <si>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</si>
  <si>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</si>
  <si>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</si>
  <si>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</si>
  <si>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</si>
  <si>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</si>
  <si>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</si>
  <si>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</si>
  <si>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</si>
  <si>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</si>
  <si>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</si>
  <si>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</si>
  <si>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</si>
  <si>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</si>
  <si>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</si>
  <si>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</si>
  <si>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</si>
  <si>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</si>
  <si>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</si>
  <si>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</si>
  <si>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</si>
  <si>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</si>
  <si>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</si>
  <si>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</si>
  <si>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</si>
  <si>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</si>
  <si>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</si>
  <si>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</si>
  <si>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</si>
  <si>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</si>
  <si>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</si>
  <si>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</si>
  <si>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</si>
  <si>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</si>
  <si>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</si>
  <si>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</si>
  <si>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</si>
  <si>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</si>
  <si>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</si>
  <si>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</si>
  <si>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</si>
  <si>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</si>
  <si>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</si>
  <si>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</si>
  <si>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</si>
  <si>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</si>
  <si>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</si>
  <si>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</si>
  <si>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</si>
  <si>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</si>
  <si>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</si>
  <si>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</si>
  <si>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</si>
  <si>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</si>
  <si>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</si>
  <si>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</si>
  <si>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</si>
  <si>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</si>
  <si>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</si>
  <si>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</si>
  <si>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</si>
  <si>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</si>
  <si>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</si>
  <si>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</si>
  <si>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</si>
  <si>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</si>
  <si>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</si>
  <si>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</si>
  <si>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</si>
  <si>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</si>
  <si>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</si>
  <si>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</si>
  <si>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</si>
  <si>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</si>
  <si>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</si>
  <si>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</si>
  <si>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</si>
  <si>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</si>
  <si>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</si>
  <si>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</si>
  <si>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</si>
  <si>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</si>
  <si>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</si>
  <si>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</si>
  <si>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</si>
  <si>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</si>
  <si>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</si>
  <si>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</si>
  <si>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</si>
  <si>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</si>
  <si>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</si>
  <si>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</si>
  <si>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</si>
  <si>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</si>
  <si>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</si>
  <si>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</si>
  <si>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</si>
  <si>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</si>
  <si>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</si>
  <si>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</si>
  <si>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</si>
  <si>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</si>
  <si>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</si>
  <si>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</si>
  <si>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</si>
  <si>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</si>
  <si>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</si>
  <si>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</si>
  <si>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</si>
  <si>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</si>
  <si>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</si>
  <si>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</si>
  <si>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</si>
  <si>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</si>
  <si>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</si>
  <si>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</si>
  <si>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</si>
  <si>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</si>
  <si>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</si>
  <si>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</si>
  <si>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</si>
  <si>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</si>
  <si>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</si>
  <si>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</si>
  <si>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</si>
  <si>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</si>
  <si>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</si>
  <si>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</si>
  <si>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</si>
  <si>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</si>
  <si>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</si>
  <si>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</si>
  <si>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</si>
  <si>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</si>
  <si>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</si>
  <si>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</si>
  <si>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</si>
  <si>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</si>
  <si>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</si>
  <si>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</si>
  <si>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</si>
  <si>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</si>
  <si>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</si>
  <si>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</si>
  <si>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</si>
  <si>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</si>
  <si>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</si>
  <si>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</si>
  <si>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</si>
  <si>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</si>
  <si>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</si>
  <si>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</si>
  <si>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</si>
  <si>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</si>
  <si>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</si>
  <si>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</si>
  <si>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</si>
  <si>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</si>
  <si>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</si>
  <si>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</si>
  <si>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</si>
  <si>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</si>
  <si>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</si>
  <si>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</si>
  <si>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</si>
  <si>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</si>
  <si>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</si>
  <si>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</si>
  <si>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</si>
  <si>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</si>
  <si>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</si>
  <si>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</si>
  <si>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</si>
  <si>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</si>
  <si>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</si>
  <si>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</si>
  <si>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</si>
  <si>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</si>
  <si>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</si>
  <si>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</si>
  <si>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</si>
  <si>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</si>
  <si>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</si>
  <si>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</si>
  <si>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</si>
  <si>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</si>
  <si>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</si>
  <si>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</si>
  <si>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</si>
  <si>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</si>
  <si>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</si>
  <si>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</si>
  <si>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</si>
  <si>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</si>
  <si>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</si>
  <si>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</si>
  <si>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</si>
  <si>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</si>
  <si>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</si>
  <si>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</si>
  <si>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</si>
  <si>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</si>
  <si>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</si>
  <si>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</si>
  <si>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</si>
  <si>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</si>
  <si>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</si>
  <si>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</si>
  <si>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</si>
  <si>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</si>
  <si>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</si>
  <si>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</si>
  <si>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</si>
  <si>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</si>
  <si>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</si>
  <si>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</si>
  <si>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</si>
  <si>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</si>
  <si>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</si>
  <si>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</si>
  <si>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</si>
  <si>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</si>
  <si>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</si>
  <si>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</si>
  <si>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</si>
  <si>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</si>
  <si>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</si>
  <si>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</si>
  <si>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</si>
  <si>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</si>
  <si>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</si>
  <si>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</si>
  <si>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</si>
  <si>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</si>
  <si>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</si>
  <si>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</si>
  <si>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</si>
  <si>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</si>
  <si>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</si>
  <si>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</si>
  <si>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</si>
  <si>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</si>
  <si>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</si>
  <si>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</si>
  <si>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</si>
  <si>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</si>
  <si>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</si>
  <si>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</si>
  <si>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</si>
  <si>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</si>
  <si>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</si>
  <si>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</si>
  <si>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</si>
  <si>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</si>
  <si>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</si>
  <si>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</si>
  <si>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</si>
  <si>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</si>
  <si>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</si>
  <si>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</si>
  <si>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</si>
  <si>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</si>
  <si>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</si>
  <si>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</si>
  <si>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</si>
  <si>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</si>
  <si>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</si>
  <si>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</si>
  <si>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</si>
  <si>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</si>
  <si>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</si>
  <si>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</si>
  <si>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</si>
  <si>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</si>
  <si>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</si>
  <si>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</si>
  <si>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</si>
  <si>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</si>
  <si>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</si>
  <si>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</si>
  <si>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</si>
  <si>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</si>
  <si>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</si>
  <si>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</si>
  <si>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</si>
  <si>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</si>
  <si>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</si>
  <si>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</si>
  <si>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</si>
  <si>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</si>
  <si>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</si>
  <si>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</si>
  <si>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</si>
  <si>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</si>
  <si>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</si>
  <si>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</si>
  <si>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</si>
  <si>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</si>
  <si>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</si>
  <si>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</si>
  <si>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</si>
  <si>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</si>
  <si>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</si>
  <si>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</si>
  <si>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</si>
  <si>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</si>
  <si>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</si>
  <si>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</si>
  <si>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</si>
  <si>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</si>
  <si>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</si>
  <si>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</si>
  <si>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</si>
  <si>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</si>
  <si>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</si>
  <si>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</si>
  <si>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</si>
  <si>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</si>
  <si>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</si>
  <si>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</si>
  <si>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</si>
  <si>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</si>
  <si>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</si>
  <si>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</si>
  <si>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</si>
  <si>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</si>
  <si>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</si>
  <si>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</si>
  <si>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</si>
  <si>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</si>
  <si>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</si>
  <si>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</si>
  <si>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</si>
  <si>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</si>
  <si>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</si>
  <si>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</si>
  <si>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</si>
  <si>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</si>
  <si>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</si>
  <si>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</si>
  <si>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</si>
  <si>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</si>
  <si>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</si>
  <si>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</si>
  <si>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</si>
  <si>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</si>
  <si>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</si>
  <si>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</si>
  <si>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</si>
  <si>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</si>
  <si>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</si>
  <si>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</si>
  <si>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</si>
  <si>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</si>
  <si>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</si>
  <si>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</si>
  <si>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</si>
  <si>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</si>
  <si>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</si>
  <si>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</si>
  <si>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</si>
  <si>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</si>
  <si>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</si>
  <si>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</si>
  <si>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</si>
  <si>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</si>
  <si>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</si>
  <si>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</si>
  <si>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</si>
  <si>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</si>
  <si>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</si>
  <si>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</si>
  <si>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</si>
  <si>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</si>
  <si>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</si>
  <si>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</si>
  <si>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</si>
  <si>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</si>
  <si>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</si>
  <si>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</si>
  <si>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</si>
  <si>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</si>
  <si>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</si>
  <si>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</si>
  <si>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</si>
  <si>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</si>
  <si>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</si>
  <si>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</si>
  <si>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</si>
  <si>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</si>
  <si>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</si>
  <si>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</si>
  <si>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</si>
  <si>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</si>
  <si>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</si>
  <si>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</si>
  <si>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</si>
  <si>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</si>
  <si>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</si>
  <si>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</si>
  <si>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</si>
  <si>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</si>
  <si>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</si>
  <si>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</si>
  <si>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</si>
  <si>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</si>
  <si>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</si>
  <si>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</si>
  <si>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</si>
  <si>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</si>
  <si>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</si>
  <si>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</si>
  <si>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</si>
  <si>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</si>
  <si>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</si>
  <si>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</si>
  <si>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</si>
  <si>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</si>
  <si>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</si>
  <si>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</si>
  <si>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</si>
  <si>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</si>
  <si>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</si>
  <si>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</si>
  <si>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</si>
  <si>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</si>
  <si>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</si>
  <si>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</si>
  <si>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</si>
  <si>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</si>
  <si>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</si>
  <si>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</si>
  <si>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</si>
  <si>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</si>
  <si>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</si>
  <si>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</si>
  <si>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</si>
  <si>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</si>
  <si>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</si>
  <si>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</si>
  <si>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</si>
  <si>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</si>
  <si>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</si>
  <si>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</si>
  <si>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</si>
  <si>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</si>
  <si>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</si>
  <si>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</si>
  <si>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</si>
  <si>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</si>
  <si>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</si>
  <si>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</si>
  <si>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</si>
  <si>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</si>
  <si>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</si>
  <si>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</si>
  <si>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</si>
  <si>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</si>
  <si>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</si>
  <si>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</si>
  <si>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</si>
  <si>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</si>
  <si>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</si>
  <si>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</si>
  <si>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</si>
  <si>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</si>
  <si>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</si>
  <si>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</si>
  <si>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</si>
  <si>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</si>
  <si>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</si>
  <si>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</si>
  <si>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</si>
  <si>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</si>
  <si>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</si>
  <si>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</si>
  <si>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</si>
  <si>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</si>
  <si>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</si>
  <si>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</si>
  <si>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</si>
  <si>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</si>
  <si>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</si>
  <si>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</si>
  <si>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</si>
  <si>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</si>
  <si>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</si>
  <si>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</si>
  <si>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</si>
  <si>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</si>
  <si>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</si>
  <si>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</si>
  <si>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</si>
  <si>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</si>
  <si>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</si>
  <si>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</si>
  <si>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</si>
  <si>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</si>
  <si>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</si>
  <si>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</si>
  <si>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</si>
  <si>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</si>
  <si>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</si>
  <si>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</si>
  <si>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</si>
  <si>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</si>
  <si>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</si>
  <si>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</si>
  <si>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</si>
  <si>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</si>
  <si>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</si>
  <si>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</si>
  <si>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</si>
  <si>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</si>
  <si>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</si>
  <si>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</si>
  <si>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</si>
  <si>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</si>
  <si>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</si>
  <si>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</si>
  <si>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</si>
  <si>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</si>
  <si>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</si>
  <si>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</si>
  <si>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</si>
  <si>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</si>
  <si>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</si>
  <si>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</si>
  <si>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</si>
  <si>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</si>
  <si>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</si>
  <si>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</si>
  <si>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</si>
  <si>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</si>
  <si>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</si>
  <si>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</si>
  <si>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</si>
  <si>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</si>
  <si>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</si>
  <si>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</si>
  <si>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</si>
  <si>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</si>
  <si>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</si>
  <si>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</si>
  <si>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</si>
  <si>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</si>
  <si>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</si>
  <si>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</si>
  <si>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</si>
  <si>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</si>
  <si>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</si>
  <si>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</si>
  <si>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</si>
  <si>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</si>
  <si>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</si>
  <si>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</si>
  <si>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</si>
  <si>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</si>
  <si>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</si>
  <si>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</si>
  <si>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</si>
  <si>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</si>
  <si>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</si>
  <si>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</si>
  <si>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</si>
  <si>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</si>
  <si>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</si>
  <si>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</si>
  <si>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</si>
  <si>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</si>
  <si>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</si>
  <si>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</si>
  <si>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</si>
  <si>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</si>
  <si>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</si>
  <si>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</si>
  <si>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</si>
  <si>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</si>
  <si>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</si>
  <si>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</si>
  <si>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</si>
  <si>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</si>
  <si>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</si>
  <si>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</si>
  <si>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</si>
  <si>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</si>
  <si>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</si>
  <si>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</si>
  <si>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</si>
  <si>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</si>
  <si>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</si>
  <si>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</si>
  <si>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</si>
  <si>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</si>
  <si>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</si>
  <si>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</si>
  <si>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</si>
  <si>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</si>
  <si>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</si>
  <si>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</si>
  <si>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</si>
  <si>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</si>
  <si>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</si>
  <si>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</si>
  <si>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</si>
  <si>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</si>
  <si>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</si>
  <si>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</si>
  <si>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</si>
  <si>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</si>
  <si>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</si>
  <si>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</si>
  <si>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</si>
  <si>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</si>
  <si>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</si>
  <si>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</si>
  <si>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</si>
  <si>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</si>
  <si>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</si>
  <si>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</si>
  <si>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</si>
  <si>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</si>
  <si>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</si>
  <si>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</si>
  <si>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</si>
  <si>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</si>
  <si>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</si>
  <si>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</si>
  <si>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</si>
  <si>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</si>
  <si>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</si>
  <si>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</si>
  <si>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</si>
  <si>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</si>
  <si>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</si>
  <si>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</si>
  <si>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</si>
  <si>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</si>
  <si>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</si>
  <si>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</si>
  <si>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</si>
  <si>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</si>
  <si>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</si>
  <si>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</si>
  <si>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</si>
  <si>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</si>
  <si>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</si>
  <si>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</si>
  <si>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</si>
  <si>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</si>
  <si>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</si>
  <si>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</si>
  <si>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</si>
  <si>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</si>
  <si>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</si>
  <si>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</si>
  <si>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</si>
  <si>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</si>
  <si>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</si>
  <si>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</si>
  <si>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</si>
  <si>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</si>
  <si>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</si>
  <si>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</si>
  <si>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</si>
  <si>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</si>
  <si>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</si>
  <si>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</si>
  <si>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</si>
  <si>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</si>
  <si>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</si>
  <si>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</si>
  <si>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</si>
  <si>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</si>
  <si>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</si>
  <si>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</si>
  <si>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</si>
  <si>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</si>
  <si>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</si>
  <si>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</si>
  <si>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</si>
  <si>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</si>
  <si>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</si>
  <si>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</si>
  <si>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</si>
  <si>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</si>
  <si>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</si>
  <si>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</si>
  <si>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</si>
  <si>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</si>
  <si>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</si>
  <si>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</si>
  <si>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</si>
  <si>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</si>
  <si>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</si>
  <si>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</si>
  <si>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</si>
  <si>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</si>
  <si>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</si>
  <si>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</si>
  <si>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</si>
  <si>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</si>
  <si>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</si>
  <si>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</si>
  <si>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</si>
  <si>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</si>
  <si>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</si>
  <si>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</si>
  <si>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</si>
  <si>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</si>
  <si>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</si>
  <si>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</si>
  <si>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</si>
  <si>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</si>
  <si>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</si>
  <si>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</si>
  <si>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</si>
  <si>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</si>
  <si>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</si>
  <si>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</si>
  <si>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</si>
  <si>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</si>
  <si>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</si>
  <si>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</si>
  <si>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</si>
  <si>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</si>
  <si>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</si>
  <si>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</si>
  <si>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</si>
  <si>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</si>
  <si>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</si>
  <si>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</si>
  <si>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</si>
  <si>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</si>
  <si>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</si>
  <si>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</si>
  <si>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</si>
  <si>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</si>
  <si>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</si>
  <si>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</si>
  <si>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</si>
  <si>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</si>
  <si>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</si>
  <si>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</si>
  <si>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</si>
  <si>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</si>
  <si>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</si>
  <si>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</si>
  <si>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</si>
  <si>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</si>
  <si>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</si>
  <si>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</si>
  <si>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</si>
  <si>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</si>
  <si>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</si>
  <si>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</si>
  <si>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</si>
  <si>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</si>
  <si>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</si>
  <si>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</si>
  <si>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</si>
  <si>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</si>
  <si>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</si>
  <si>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</si>
  <si>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</si>
  <si>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</si>
  <si>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</si>
  <si>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</si>
  <si>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</si>
  <si>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</si>
  <si>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</si>
  <si>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</si>
  <si>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</si>
  <si>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</si>
  <si>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</si>
  <si>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</si>
  <si>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</si>
  <si>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</si>
  <si>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</si>
  <si>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</si>
  <si>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</si>
  <si>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</si>
  <si>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</si>
  <si>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</si>
  <si>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</si>
  <si>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</si>
  <si>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</si>
  <si>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</si>
  <si>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</si>
  <si>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</si>
  <si>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</si>
  <si>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</si>
  <si>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</si>
  <si>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</si>
  <si>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</si>
  <si>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</si>
  <si>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</si>
  <si>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</si>
  <si>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</si>
  <si>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</si>
  <si>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</si>
  <si>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</si>
  <si>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</si>
  <si>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</si>
  <si>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</si>
  <si>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</si>
  <si>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</si>
  <si>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</si>
  <si>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</si>
  <si>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</si>
  <si>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</si>
  <si>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</si>
  <si>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</si>
  <si>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</si>
  <si>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</si>
  <si>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</si>
  <si>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</si>
  <si>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</si>
  <si>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</si>
  <si>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</si>
  <si>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</si>
  <si>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</si>
  <si>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</si>
  <si>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</si>
  <si>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</si>
  <si>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</si>
  <si>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</si>
  <si>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</si>
  <si>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</si>
  <si>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</si>
  <si>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</si>
  <si>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</si>
  <si>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</si>
  <si>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</si>
  <si>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</si>
  <si>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</si>
  <si>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</si>
  <si>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</si>
  <si>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</si>
  <si>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</si>
  <si>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</si>
  <si>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</si>
  <si>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</si>
  <si>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</si>
  <si>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</si>
  <si>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</si>
  <si>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</si>
  <si>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</si>
  <si>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</si>
  <si>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</si>
  <si>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</si>
  <si>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</si>
  <si>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</si>
  <si>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</si>
  <si>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</si>
  <si>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</si>
  <si>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</si>
  <si>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</si>
  <si>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</si>
  <si>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</si>
  <si>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</si>
  <si>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</si>
  <si>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</si>
  <si>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</si>
  <si>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</si>
  <si>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</si>
  <si>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</si>
  <si>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</si>
  <si>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</si>
  <si>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</si>
  <si>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</si>
  <si>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</si>
  <si>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</si>
  <si>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</si>
  <si>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</si>
  <si>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</si>
  <si>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</si>
  <si>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</si>
  <si>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</si>
  <si>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</si>
  <si>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</si>
  <si>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</si>
  <si>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</si>
  <si>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</si>
  <si>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</si>
  <si>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</si>
  <si>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</si>
  <si>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</si>
  <si>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</si>
  <si>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</si>
  <si>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</si>
  <si>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</si>
  <si>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</si>
  <si>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</si>
  <si>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</si>
  <si>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</si>
  <si>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</si>
  <si>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</si>
  <si>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</si>
  <si>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</si>
  <si>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</si>
  <si>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</si>
  <si>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</si>
  <si>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</si>
  <si>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</si>
  <si>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</si>
  <si>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</si>
  <si>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</si>
  <si>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</si>
  <si>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</si>
  <si>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</si>
  <si>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</si>
  <si>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</si>
  <si>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</si>
  <si>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</si>
  <si>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</si>
  <si>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</si>
  <si>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</si>
  <si>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</si>
  <si>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</si>
  <si>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</si>
  <si>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</si>
  <si>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</si>
  <si>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</si>
  <si>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</si>
  <si>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</si>
  <si>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</si>
  <si>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</si>
  <si>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</si>
  <si>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</si>
  <si>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</si>
  <si>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</si>
  <si>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</si>
  <si>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</si>
  <si>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</si>
  <si>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</si>
  <si>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</si>
  <si>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</si>
  <si>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</si>
  <si>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</si>
  <si>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</si>
  <si>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</si>
  <si>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</si>
  <si>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</si>
  <si>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</si>
  <si>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</si>
  <si>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</si>
  <si>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</si>
  <si>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</si>
  <si>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</si>
  <si>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</si>
  <si>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</si>
  <si>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</si>
  <si>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</si>
  <si>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</si>
  <si>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</si>
  <si>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</si>
  <si>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</si>
  <si>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</si>
  <si>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</si>
  <si>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</si>
  <si>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</si>
  <si>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</si>
  <si>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</si>
  <si>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</si>
  <si>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</si>
  <si>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</si>
  <si>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</si>
  <si>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</si>
  <si>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</si>
  <si>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</si>
  <si>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</si>
  <si>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</si>
  <si>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</si>
  <si>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</si>
  <si>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</si>
  <si>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</si>
  <si>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</si>
  <si>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</si>
  <si>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</si>
  <si>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</si>
  <si>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</si>
  <si>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</si>
  <si>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</si>
  <si>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</si>
  <si>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</si>
  <si>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</si>
  <si>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</si>
  <si>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</si>
  <si>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</si>
  <si>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</si>
  <si>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</si>
  <si>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</si>
  <si>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</si>
  <si>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</si>
  <si>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</si>
  <si>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</si>
  <si>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</si>
  <si>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</si>
  <si>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</si>
  <si>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</si>
  <si>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</si>
  <si>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</si>
  <si>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</si>
  <si>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</si>
  <si>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</si>
  <si>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</si>
  <si>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</si>
  <si>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</si>
  <si>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</si>
  <si>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</si>
  <si>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</si>
  <si>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</si>
  <si>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</si>
  <si>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</si>
  <si>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</si>
  <si>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</si>
  <si>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</si>
  <si>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</si>
  <si>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</si>
  <si>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</si>
  <si>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</si>
  <si>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</si>
  <si>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</si>
  <si>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</si>
  <si>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</si>
  <si>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</si>
  <si>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</si>
  <si>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</si>
  <si>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</si>
  <si>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</si>
  <si>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</si>
  <si>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</si>
  <si>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</si>
  <si>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</si>
  <si>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</si>
  <si>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</si>
  <si>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</si>
  <si>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</si>
  <si>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</si>
  <si>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</si>
  <si>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</si>
  <si>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</si>
  <si>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</si>
  <si>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</si>
  <si>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</si>
  <si>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</si>
  <si>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</si>
  <si>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</si>
  <si>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</si>
  <si>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</si>
  <si>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</si>
  <si>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</si>
  <si>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</si>
  <si>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</si>
  <si>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</si>
  <si>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</si>
  <si>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</si>
  <si>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</si>
  <si>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</si>
  <si>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</si>
  <si>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</si>
  <si>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</si>
  <si>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</si>
  <si>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</si>
  <si>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</si>
  <si>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</si>
  <si>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</si>
  <si>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</si>
  <si>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</si>
  <si>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</si>
  <si>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</si>
  <si>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</si>
  <si>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</si>
  <si>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</si>
  <si>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</si>
  <si>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</si>
  <si>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</si>
  <si>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</si>
  <si>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</si>
  <si>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</si>
  <si>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</si>
  <si>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</si>
  <si>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</si>
  <si>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</si>
  <si>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</si>
  <si>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</si>
  <si>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</si>
  <si>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</si>
  <si>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</si>
  <si>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</si>
  <si>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</si>
  <si>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</si>
  <si>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</si>
  <si>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</si>
  <si>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</si>
  <si>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</si>
  <si>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</si>
  <si>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</si>
  <si>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</si>
  <si>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</si>
  <si>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</si>
  <si>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</si>
  <si>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</si>
  <si>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</si>
  <si>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</si>
  <si>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</si>
  <si>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</si>
  <si>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</si>
  <si>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</si>
  <si>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</si>
  <si>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</si>
  <si>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</si>
  <si>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</si>
  <si>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</si>
  <si>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</si>
  <si>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</si>
  <si>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</si>
  <si>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</si>
  <si>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</si>
  <si>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</si>
  <si>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</si>
  <si>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</si>
  <si>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</si>
  <si>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</si>
  <si>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</si>
  <si>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</si>
  <si>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</si>
  <si>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</si>
  <si>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</si>
  <si>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</si>
  <si>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</si>
  <si>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</si>
  <si>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</si>
  <si>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</si>
  <si>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</si>
  <si>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</si>
  <si>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</si>
  <si>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</si>
  <si>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</si>
  <si>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</si>
  <si>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</si>
  <si>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</si>
  <si>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</si>
  <si>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</si>
  <si>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</si>
  <si>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</si>
  <si>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</si>
  <si>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</si>
  <si>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</si>
  <si>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</si>
  <si>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</si>
  <si>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</si>
  <si>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</si>
  <si>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</si>
  <si>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</si>
  <si>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</si>
  <si>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</si>
  <si>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</si>
  <si>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</si>
  <si>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</si>
  <si>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</si>
  <si>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</si>
  <si>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</si>
  <si>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</si>
  <si>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</si>
  <si>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</si>
  <si>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</si>
  <si>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</si>
  <si>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</si>
  <si>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</si>
  <si>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</si>
  <si>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</si>
  <si>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</si>
  <si>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</si>
  <si>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</si>
  <si>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</si>
  <si>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</si>
  <si>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</si>
  <si>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</si>
  <si>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</si>
  <si>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</si>
  <si>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</si>
  <si>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</si>
  <si>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</si>
  <si>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</si>
  <si>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</si>
  <si>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</si>
  <si>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</si>
  <si>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</si>
  <si>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</si>
  <si>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</si>
  <si>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</si>
  <si>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</si>
  <si>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</si>
  <si>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</si>
  <si>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</si>
  <si>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</si>
  <si>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</si>
  <si>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</si>
  <si>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</si>
  <si>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</si>
  <si>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</si>
  <si>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</si>
  <si>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</si>
  <si>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</si>
  <si>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</si>
  <si>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</si>
  <si>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</si>
  <si>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</si>
  <si>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</si>
  <si>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</si>
  <si>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</si>
  <si>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</si>
  <si>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</si>
  <si>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</si>
  <si>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</si>
  <si>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</si>
  <si>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</si>
  <si>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</si>
  <si>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</si>
  <si>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</si>
  <si>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</si>
  <si>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</si>
  <si>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</si>
  <si>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</si>
  <si>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</si>
  <si>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</si>
  <si>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</si>
  <si>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</si>
  <si>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</si>
  <si>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</si>
  <si>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</si>
  <si>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</si>
  <si>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</si>
  <si>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</si>
  <si>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</si>
  <si>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</si>
  <si>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</si>
  <si>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</si>
  <si>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</si>
  <si>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</si>
  <si>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</si>
  <si>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</si>
  <si>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</si>
  <si>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</si>
  <si>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</si>
  <si>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</si>
  <si>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</si>
  <si>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</si>
  <si>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</si>
  <si>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</si>
  <si>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</si>
  <si>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</si>
  <si>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</si>
  <si>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</si>
  <si>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</si>
  <si>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</si>
  <si>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</si>
  <si>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</si>
  <si>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</si>
  <si>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</si>
  <si>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</si>
  <si>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</si>
  <si>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</si>
  <si>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</si>
  <si>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</si>
  <si>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</si>
  <si>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</si>
  <si>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</si>
  <si>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</si>
  <si>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</si>
  <si>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</si>
  <si>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</si>
  <si>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</si>
  <si>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</si>
  <si>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</si>
  <si>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</si>
  <si>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</si>
  <si>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</si>
  <si>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</si>
  <si>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</si>
  <si>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</si>
  <si>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</si>
  <si>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</si>
  <si>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</si>
  <si>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</si>
  <si>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</si>
  <si>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</si>
  <si>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</si>
  <si>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</si>
  <si>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</si>
  <si>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</si>
  <si>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</si>
  <si>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</si>
  <si>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</si>
  <si>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</si>
  <si>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</si>
  <si>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</si>
  <si>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</si>
  <si>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</si>
  <si>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</si>
  <si>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</si>
  <si>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</si>
  <si>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</si>
  <si>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</si>
  <si>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</si>
  <si>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</si>
  <si>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</si>
  <si>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</si>
  <si>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</si>
  <si>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</si>
  <si>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</si>
  <si>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</si>
  <si>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</si>
  <si>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</si>
  <si>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</si>
  <si>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</si>
  <si>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</si>
  <si>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</si>
  <si>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</si>
  <si>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</si>
  <si>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</si>
  <si>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</si>
  <si>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</si>
  <si>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</si>
  <si>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</si>
  <si>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</si>
  <si>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</si>
  <si>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</si>
  <si>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</si>
  <si>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</si>
  <si>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</si>
  <si>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</si>
  <si>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</si>
  <si>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</si>
  <si>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</si>
  <si>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</si>
  <si>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</si>
  <si>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</si>
  <si>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</si>
  <si>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</si>
  <si>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</si>
  <si>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</si>
  <si>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</si>
  <si>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</si>
  <si>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</si>
  <si>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</si>
  <si>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</si>
  <si>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</si>
  <si>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</si>
  <si>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</si>
  <si>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</si>
  <si>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</si>
  <si>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</si>
  <si>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</si>
  <si>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</si>
  <si>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</si>
  <si>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</si>
  <si>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</si>
  <si>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</si>
  <si>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</si>
  <si>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</si>
  <si>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</si>
  <si>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</si>
  <si>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</si>
  <si>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</si>
  <si>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</si>
  <si>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</si>
  <si>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</si>
  <si>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</si>
  <si>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</si>
  <si>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</si>
  <si>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</si>
  <si>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</si>
  <si>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</si>
  <si>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</si>
  <si>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</si>
  <si>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</si>
  <si>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</si>
  <si>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</si>
  <si>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</si>
  <si>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</si>
  <si>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</si>
  <si>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</si>
  <si>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</si>
  <si>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</si>
  <si>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</si>
  <si>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</si>
  <si>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</si>
  <si>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</si>
  <si>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</si>
  <si>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</si>
  <si>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</si>
  <si>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</si>
  <si>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</si>
  <si>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</si>
  <si>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</si>
  <si>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</si>
  <si>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</si>
  <si>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</si>
  <si>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</si>
  <si>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</si>
  <si>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</si>
  <si>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</si>
  <si>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</si>
  <si>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</si>
  <si>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</si>
  <si>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</si>
  <si>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</si>
  <si>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</si>
  <si>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</si>
  <si>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</si>
  <si>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</si>
  <si>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</si>
  <si>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</si>
  <si>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</si>
  <si>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</si>
  <si>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</si>
  <si>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</si>
  <si>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</si>
  <si>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</si>
  <si>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</si>
  <si>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</si>
  <si>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</si>
  <si>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</si>
  <si>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</si>
  <si>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</si>
  <si>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</si>
  <si>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</si>
  <si>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</si>
  <si>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</si>
  <si>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</si>
  <si>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</si>
  <si>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</si>
  <si>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</si>
  <si>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</si>
  <si>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</si>
  <si>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</si>
  <si>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</si>
  <si>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</si>
  <si>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</si>
  <si>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</si>
  <si>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</si>
  <si>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</si>
  <si>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</si>
  <si>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</si>
  <si>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</si>
  <si>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</si>
  <si>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</si>
  <si>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</si>
  <si>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</si>
  <si>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</si>
  <si>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</si>
  <si>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</si>
  <si>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</si>
  <si>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</si>
  <si>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</si>
  <si>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</si>
  <si>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</si>
  <si>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</si>
  <si>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</si>
  <si>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</si>
  <si>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</si>
  <si>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</si>
  <si>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</si>
  <si>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</si>
  <si>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</si>
  <si>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</si>
  <si>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</si>
  <si>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</si>
  <si>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</si>
  <si>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</si>
  <si>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</si>
  <si>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</si>
  <si>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</si>
  <si>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</si>
  <si>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</si>
  <si>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</si>
  <si>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</si>
  <si>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</si>
  <si>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</si>
  <si>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</si>
  <si>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</si>
  <si>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</si>
  <si>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</si>
  <si>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</si>
  <si>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</si>
  <si>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</si>
  <si>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</si>
  <si>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</si>
  <si>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</si>
  <si>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</si>
  <si>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</si>
  <si>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</si>
  <si>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</si>
  <si>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</si>
  <si>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</si>
  <si>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</si>
  <si>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</si>
  <si>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</si>
  <si>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</si>
  <si>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</si>
  <si>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</si>
  <si>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</si>
  <si>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</si>
  <si>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</si>
  <si>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</si>
  <si>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</si>
  <si>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</si>
  <si>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</si>
  <si>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</si>
  <si>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</si>
  <si>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</si>
  <si>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</si>
  <si>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</si>
  <si>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</si>
  <si>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</si>
  <si>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</si>
  <si>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</si>
  <si>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</si>
  <si>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</si>
  <si>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</si>
  <si>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</si>
  <si>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</si>
  <si>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</si>
  <si>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</si>
  <si>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</si>
  <si>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</si>
  <si>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</si>
  <si>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</si>
  <si>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</si>
  <si>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</si>
  <si>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</si>
  <si>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</si>
  <si>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</si>
  <si>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</si>
  <si>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</si>
  <si>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</si>
  <si>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</si>
  <si>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</si>
  <si>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</si>
  <si>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</si>
  <si>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</si>
  <si>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</si>
  <si>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</si>
  <si>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</si>
  <si>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</si>
  <si>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</si>
  <si>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</si>
  <si>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</si>
  <si>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</si>
  <si>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</si>
  <si>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</si>
  <si>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</si>
  <si>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</si>
  <si>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</si>
  <si>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</si>
  <si>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</si>
  <si>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</si>
  <si>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</si>
  <si>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</si>
  <si>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</si>
  <si>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</si>
  <si>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</si>
  <si>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</si>
  <si>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</si>
  <si>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</si>
  <si>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</si>
  <si>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</si>
  <si>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</si>
  <si>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</si>
  <si>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</si>
  <si>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</si>
  <si>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</si>
  <si>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</si>
  <si>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</si>
  <si>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</si>
  <si>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</si>
  <si>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</si>
  <si>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</si>
  <si>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</si>
  <si>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</si>
  <si>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</si>
  <si>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</si>
  <si>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</si>
  <si>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</si>
  <si>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</si>
  <si>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</si>
  <si>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</si>
  <si>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</si>
  <si>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</si>
  <si>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</si>
  <si>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</si>
  <si>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</si>
  <si>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</si>
  <si>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</si>
  <si>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</si>
  <si>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</si>
  <si>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</si>
  <si>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</si>
  <si>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</si>
  <si>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</si>
  <si>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</si>
  <si>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</si>
  <si>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</si>
  <si>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</si>
  <si>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</si>
  <si>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</si>
  <si>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</si>
  <si>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</si>
  <si>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</si>
  <si>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</si>
  <si>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</si>
  <si>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</si>
  <si>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</si>
  <si>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</si>
  <si>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</si>
  <si>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</si>
  <si>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</si>
  <si>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</si>
  <si>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</si>
  <si>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</si>
  <si>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</si>
  <si>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</si>
  <si>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</si>
  <si>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</si>
  <si>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</si>
  <si>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</si>
  <si>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</si>
  <si>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</si>
  <si>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</si>
  <si>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</si>
  <si>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</si>
  <si>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</si>
  <si>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</si>
  <si>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</si>
  <si>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</si>
  <si>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</si>
  <si>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</si>
  <si>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</si>
  <si>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</si>
  <si>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</si>
  <si>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</si>
  <si>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</si>
  <si>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</si>
  <si>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</si>
  <si>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</si>
  <si>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</si>
  <si>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</si>
  <si>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</si>
  <si>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</si>
  <si>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</si>
  <si>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</si>
  <si>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</si>
  <si>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</si>
  <si>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</si>
  <si>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</si>
  <si>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</si>
  <si>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</si>
  <si>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</si>
  <si>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</si>
  <si>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</si>
  <si>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</si>
  <si>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</si>
  <si>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</si>
  <si>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</si>
  <si>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</si>
  <si>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</si>
  <si>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</si>
  <si>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</si>
  <si>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</si>
  <si>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</si>
  <si>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</si>
  <si>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</si>
  <si>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</si>
  <si>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</si>
  <si>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</si>
  <si>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</si>
  <si>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</si>
  <si>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</si>
  <si>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</si>
  <si>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</si>
  <si>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</si>
  <si>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</si>
  <si>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</si>
  <si>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</si>
  <si>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</si>
  <si>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</si>
  <si>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</si>
  <si>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</si>
  <si>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</si>
  <si>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</si>
  <si>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</si>
  <si>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</si>
  <si>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</si>
  <si>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</si>
  <si>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</si>
  <si>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</si>
  <si>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</si>
  <si>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</si>
  <si>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</si>
  <si>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</si>
  <si>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</si>
  <si>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</si>
  <si>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</si>
  <si>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</si>
  <si>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</si>
  <si>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</si>
  <si>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</si>
  <si>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</si>
  <si>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</si>
  <si>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</si>
  <si>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</si>
  <si>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</si>
  <si>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</si>
  <si>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</si>
  <si>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</si>
  <si>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</si>
  <si>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</si>
  <si>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</si>
  <si>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</si>
  <si>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</si>
  <si>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</si>
  <si>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</si>
  <si>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</si>
  <si>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</si>
  <si>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</si>
  <si>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</si>
  <si>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</si>
  <si>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</si>
  <si>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</si>
  <si>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</si>
  <si>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</si>
  <si>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</si>
  <si>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</si>
  <si>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</si>
  <si>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</si>
  <si>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</si>
  <si>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</si>
  <si>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</si>
  <si>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</si>
  <si>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</si>
  <si>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</si>
  <si>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</si>
  <si>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</si>
  <si>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</si>
  <si>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</si>
  <si>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</si>
  <si>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</si>
  <si>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</si>
  <si>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</si>
  <si>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</si>
  <si>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</si>
  <si>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</si>
  <si>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</si>
  <si>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</si>
  <si>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</si>
  <si>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</si>
  <si>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</si>
  <si>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</si>
  <si>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</si>
  <si>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</si>
  <si>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</si>
  <si>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</si>
  <si>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</si>
  <si>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</si>
  <si>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</si>
  <si>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</si>
  <si>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</si>
  <si>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</si>
  <si>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</si>
  <si>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</si>
  <si>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</si>
  <si>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</si>
  <si>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</si>
  <si>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</si>
  <si>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</si>
  <si>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</si>
  <si>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</si>
  <si>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</si>
  <si>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</si>
  <si>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</si>
  <si>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</si>
  <si>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</si>
  <si>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</si>
  <si>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</si>
  <si>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</si>
  <si>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</si>
  <si>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</si>
  <si>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</si>
  <si>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</si>
  <si>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</si>
  <si>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</si>
  <si>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</si>
  <si>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</si>
  <si>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</si>
  <si>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</si>
  <si>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</si>
  <si>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</si>
  <si>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</si>
  <si>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</si>
  <si>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</si>
  <si>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</si>
  <si>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</si>
  <si>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</si>
  <si>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</si>
  <si>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</si>
  <si>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</si>
  <si>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</si>
  <si>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</si>
  <si>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</si>
  <si>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</si>
  <si>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</si>
  <si>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</si>
  <si>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</si>
  <si>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</si>
  <si>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</si>
  <si>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</si>
  <si>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</si>
  <si>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</si>
  <si>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</si>
  <si>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</si>
  <si>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</si>
  <si>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</si>
  <si>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</si>
  <si>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</si>
  <si>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</si>
  <si>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</si>
  <si>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</si>
  <si>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</si>
  <si>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</si>
  <si>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</si>
  <si>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</si>
  <si>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</si>
  <si>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</si>
  <si>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</si>
  <si>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</si>
  <si>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</si>
  <si>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</si>
  <si>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</si>
  <si>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</si>
  <si>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</si>
  <si>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</si>
  <si>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</si>
  <si>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</si>
  <si>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</si>
  <si>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</si>
  <si>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</si>
  <si>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</si>
  <si>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</si>
  <si>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</si>
  <si>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</si>
  <si>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</si>
  <si>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</si>
  <si>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</si>
  <si>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</si>
  <si>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</si>
  <si>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</si>
  <si>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</si>
  <si>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</si>
  <si>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</si>
  <si>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</si>
  <si>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</si>
  <si>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</si>
  <si>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</si>
  <si>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</si>
  <si>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</si>
  <si>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</si>
  <si>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</si>
  <si>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</si>
  <si>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</si>
  <si>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</si>
  <si>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</si>
  <si>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</si>
  <si>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</si>
  <si>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</si>
  <si>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</si>
  <si>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</si>
  <si>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</si>
  <si>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</si>
  <si>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</si>
  <si>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</si>
  <si>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</si>
  <si>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</si>
  <si>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</si>
  <si>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</si>
  <si>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</si>
  <si>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</si>
  <si>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</si>
  <si>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</si>
  <si>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</si>
  <si>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</si>
  <si>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</si>
  <si>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</si>
  <si>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</si>
  <si>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</si>
  <si>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</si>
  <si>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</si>
  <si>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</si>
  <si>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</si>
  <si>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</si>
  <si>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</si>
  <si>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</si>
  <si>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</si>
  <si>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</si>
  <si>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</si>
  <si>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</si>
  <si>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</si>
  <si>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</si>
  <si>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</si>
  <si>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</si>
  <si>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</si>
  <si>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</si>
  <si>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</si>
  <si>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</si>
  <si>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</si>
  <si>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</si>
  <si>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</si>
  <si>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</si>
  <si>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</si>
  <si>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</si>
  <si>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</si>
  <si>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</si>
  <si>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</si>
  <si>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</si>
  <si>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</si>
  <si>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</si>
  <si>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</si>
  <si>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</si>
  <si>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</si>
  <si>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</si>
  <si>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</si>
  <si>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</si>
  <si>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</si>
  <si>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</si>
  <si>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</si>
  <si>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</si>
  <si>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</si>
  <si>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</si>
  <si>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</si>
  <si>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</si>
  <si>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</si>
  <si>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</si>
  <si>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</si>
  <si>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</si>
  <si>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</si>
  <si>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</si>
  <si>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</si>
  <si>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</si>
  <si>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</si>
  <si>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</si>
  <si>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</si>
  <si>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</si>
  <si>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</si>
  <si>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</si>
  <si>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</si>
  <si>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</si>
  <si>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</si>
  <si>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</si>
  <si>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</si>
  <si>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</si>
  <si>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</si>
  <si>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</si>
  <si>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</si>
  <si>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</si>
  <si>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</si>
  <si>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</si>
  <si>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</si>
  <si>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</si>
  <si>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</si>
  <si>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</si>
  <si>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</si>
  <si>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</si>
  <si>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</si>
  <si>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</si>
  <si>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</si>
  <si>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</si>
  <si>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</si>
  <si>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</si>
  <si>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</si>
  <si>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</si>
  <si>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</si>
  <si>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</si>
  <si>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</si>
  <si>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</si>
  <si>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</si>
  <si>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</si>
  <si>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</si>
  <si>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</si>
  <si>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</si>
  <si>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</si>
  <si>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</si>
  <si>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</si>
  <si>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</si>
  <si>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</si>
  <si>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</si>
  <si>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</si>
  <si>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</si>
  <si>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</si>
  <si>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</si>
  <si>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</si>
  <si>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</si>
  <si>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</si>
  <si>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</si>
  <si>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</si>
  <si>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</si>
  <si>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</si>
  <si>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</si>
  <si>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</si>
  <si>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</si>
  <si>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</si>
  <si>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</si>
  <si>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</si>
  <si>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</si>
  <si>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</si>
  <si>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</si>
  <si>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</si>
  <si>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</si>
  <si>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</si>
  <si>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</si>
  <si>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</si>
  <si>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</si>
  <si>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</si>
  <si>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</si>
  <si>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</si>
  <si>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</si>
  <si>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</si>
  <si>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</si>
  <si>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</si>
  <si>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</si>
  <si>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</si>
  <si>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</si>
  <si>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</si>
  <si>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</si>
  <si>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</si>
  <si>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</si>
  <si>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</si>
  <si>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</si>
  <si>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</si>
  <si>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</si>
  <si>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</si>
  <si>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</si>
  <si>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</si>
  <si>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</si>
  <si>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</si>
  <si>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</si>
  <si>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</si>
  <si>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</si>
  <si>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</si>
  <si>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</si>
  <si>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</si>
  <si>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</si>
  <si>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</si>
  <si>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</si>
  <si>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</si>
  <si>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</si>
  <si>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</si>
  <si>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</si>
  <si>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</si>
  <si>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</si>
  <si>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</si>
  <si>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</si>
  <si>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</si>
  <si>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</si>
  <si>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</si>
  <si>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</si>
  <si>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</si>
  <si>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</si>
  <si>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</si>
  <si>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</si>
  <si>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</si>
  <si>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</si>
  <si>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</si>
  <si>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</si>
  <si>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</si>
  <si>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</si>
  <si>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</si>
  <si>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</si>
  <si>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</si>
  <si>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</si>
  <si>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</si>
  <si>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</si>
  <si>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</si>
  <si>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</si>
  <si>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</si>
  <si>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</si>
  <si>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</si>
  <si>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</si>
  <si>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</si>
  <si>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</si>
  <si>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</si>
  <si>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</si>
  <si>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</si>
  <si>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</si>
  <si>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</si>
  <si>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</si>
  <si>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</si>
  <si>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</si>
  <si>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</si>
  <si>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</si>
  <si>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</si>
  <si>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</si>
  <si>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</si>
  <si>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</si>
  <si>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</si>
  <si>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</si>
  <si>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</si>
  <si>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</si>
  <si>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</si>
  <si>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</si>
  <si>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</si>
  <si>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</si>
  <si>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</si>
  <si>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</si>
  <si>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</si>
  <si>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</si>
  <si>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</si>
  <si>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</si>
  <si>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</si>
  <si>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</si>
  <si>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</si>
  <si>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</si>
  <si>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</si>
  <si>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</si>
  <si>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</si>
  <si>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</si>
  <si>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</si>
  <si>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</si>
  <si>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</si>
  <si>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</si>
  <si>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</si>
  <si>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</si>
  <si>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</si>
  <si>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</si>
  <si>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</si>
  <si>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</si>
  <si>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</si>
  <si>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</si>
  <si>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</si>
  <si>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</si>
  <si>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</si>
  <si>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</si>
  <si>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</si>
  <si>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</si>
  <si>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</si>
  <si>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</si>
  <si>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</si>
  <si>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</si>
  <si>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</si>
  <si>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</si>
  <si>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</si>
  <si>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</si>
  <si>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</si>
  <si>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</si>
  <si>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</si>
  <si>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</si>
  <si>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</si>
  <si>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</si>
  <si>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</si>
  <si>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</si>
  <si>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</si>
  <si>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</si>
  <si>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</si>
  <si>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</si>
  <si>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</si>
  <si>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</si>
  <si>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</si>
  <si>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</si>
  <si>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</si>
  <si>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</si>
  <si>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</si>
  <si>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</si>
  <si>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</si>
  <si>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</si>
  <si>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</si>
  <si>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</si>
  <si>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</si>
  <si>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</si>
  <si>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</si>
  <si>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</si>
  <si>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</si>
  <si>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</si>
  <si>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</si>
  <si>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</si>
  <si>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</si>
  <si>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</si>
  <si>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</si>
  <si>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</si>
  <si>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</si>
  <si>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</si>
  <si>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</si>
  <si>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</si>
  <si>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</si>
  <si>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</si>
  <si>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</si>
  <si>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</si>
  <si>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</si>
  <si>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</si>
  <si>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</si>
  <si>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</si>
  <si>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</si>
  <si>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</si>
  <si>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</si>
  <si>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</si>
  <si>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</si>
  <si>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</si>
  <si>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</si>
  <si>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</si>
  <si>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</si>
  <si>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</si>
  <si>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</si>
  <si>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</si>
  <si>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</si>
  <si>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</si>
  <si>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</si>
  <si>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</si>
  <si>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</si>
  <si>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</si>
  <si>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</si>
  <si>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</si>
  <si>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</si>
  <si>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</si>
  <si>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</si>
  <si>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</si>
  <si>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</si>
  <si>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</si>
  <si>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</si>
  <si>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</si>
  <si>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</si>
  <si>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</si>
  <si>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</si>
  <si>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</si>
  <si>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</si>
  <si>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</si>
  <si>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</si>
  <si>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</si>
  <si>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</si>
  <si>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</si>
  <si>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</si>
  <si>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</si>
  <si>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</si>
  <si>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</si>
  <si>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</si>
  <si>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</si>
  <si>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</si>
  <si>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</si>
  <si>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</si>
  <si>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</si>
  <si>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</si>
  <si>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</si>
  <si>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</si>
  <si>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</si>
  <si>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</si>
  <si>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</si>
  <si>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</si>
  <si>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</si>
  <si>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</si>
  <si>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</si>
  <si>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</si>
  <si>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</si>
  <si>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</si>
  <si>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</si>
  <si>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</si>
  <si>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</si>
  <si>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</si>
  <si>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</si>
  <si>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</si>
  <si>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</si>
  <si>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</si>
  <si>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</si>
  <si>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</si>
  <si>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</si>
  <si>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</si>
  <si>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</si>
  <si>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</si>
  <si>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</si>
  <si>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</si>
  <si>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</si>
  <si>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</si>
  <si>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</si>
  <si>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</si>
  <si>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</si>
  <si>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</si>
  <si>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</si>
  <si>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</si>
  <si>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</si>
  <si>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</si>
  <si>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</si>
  <si>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</si>
  <si>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</si>
  <si>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</si>
  <si>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</si>
  <si>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</si>
  <si>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</si>
  <si>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</si>
  <si>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</si>
  <si>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</si>
  <si>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</si>
  <si>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</si>
  <si>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</si>
  <si>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</si>
  <si>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</si>
  <si>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</si>
  <si>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</si>
  <si>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</si>
  <si>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</si>
  <si>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</si>
  <si>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</si>
  <si>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</si>
  <si>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</si>
  <si>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</si>
  <si>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</si>
  <si>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</si>
  <si>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</si>
  <si>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</si>
  <si>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</si>
  <si>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</si>
  <si>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</si>
  <si>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</si>
  <si>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</si>
  <si>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</si>
  <si>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</si>
  <si>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</si>
  <si>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</si>
  <si>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</si>
  <si>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</si>
  <si>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</si>
  <si>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</si>
  <si>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</si>
  <si>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</si>
  <si>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</si>
  <si>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</si>
  <si>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</si>
  <si>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</si>
  <si>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</si>
  <si>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</si>
  <si>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</si>
  <si>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</si>
  <si>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</si>
  <si>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</si>
  <si>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</si>
  <si>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</si>
  <si>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</si>
  <si>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</si>
  <si>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</si>
  <si>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</si>
  <si>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</si>
  <si>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</si>
  <si>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</si>
  <si>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</si>
  <si>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</si>
  <si>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</si>
  <si>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</si>
  <si>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</si>
  <si>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</si>
  <si>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</si>
  <si>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</si>
  <si>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</si>
  <si>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</si>
  <si>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</si>
  <si>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</si>
  <si>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</si>
  <si>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</si>
  <si>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</si>
  <si>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</si>
  <si>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</si>
  <si>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</si>
  <si>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</si>
  <si>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</si>
  <si>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</si>
  <si>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</si>
  <si>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</si>
  <si>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</si>
  <si>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</si>
  <si>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</si>
  <si>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</si>
  <si>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</si>
  <si>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</si>
  <si>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</si>
  <si>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</si>
  <si>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</si>
  <si>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</si>
  <si>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</si>
  <si>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</si>
  <si>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</si>
  <si>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</si>
  <si>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</si>
  <si>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</si>
  <si>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</si>
  <si>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</si>
  <si>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</si>
  <si>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</si>
  <si>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</si>
  <si>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</si>
  <si>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</si>
  <si>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</si>
  <si>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</si>
  <si>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</si>
  <si>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</si>
  <si>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</si>
  <si>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</si>
  <si>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</si>
  <si>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</si>
  <si>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</si>
  <si>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</si>
  <si>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</si>
  <si>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</si>
  <si>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</si>
  <si>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</si>
  <si>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</si>
  <si>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</si>
  <si>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</si>
  <si>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</si>
  <si>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</si>
  <si>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</si>
  <si>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</si>
  <si>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</si>
  <si>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</si>
  <si>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</si>
  <si>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</si>
  <si>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</si>
  <si>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</si>
  <si>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</si>
  <si>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</si>
  <si>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</si>
  <si>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</si>
  <si>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</si>
  <si>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</si>
  <si>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</si>
  <si>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</si>
  <si>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</si>
  <si>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</si>
  <si>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</si>
  <si>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</si>
  <si>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</si>
  <si>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</si>
  <si>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</si>
  <si>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</si>
  <si>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</si>
  <si>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</si>
  <si>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</si>
  <si>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</si>
  <si>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</si>
  <si>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</si>
  <si>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</si>
  <si>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</si>
  <si>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</si>
  <si>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</si>
  <si>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</si>
  <si>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</si>
  <si>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</si>
  <si>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</si>
  <si>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</si>
  <si>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</si>
  <si>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</si>
  <si>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</si>
  <si>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</si>
  <si>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</si>
  <si>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</si>
  <si>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</si>
  <si>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</si>
  <si>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</si>
  <si>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</si>
  <si>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</si>
  <si>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</si>
  <si>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</si>
  <si>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</si>
  <si>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</si>
  <si>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</si>
  <si>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</si>
  <si>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</si>
  <si>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</si>
  <si>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</si>
  <si>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</si>
  <si>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</si>
  <si>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</si>
  <si>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</si>
  <si>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</si>
  <si>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</si>
  <si>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</si>
  <si>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</si>
  <si>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</si>
  <si>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</si>
  <si>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</si>
  <si>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</si>
  <si>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</si>
  <si>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</si>
  <si>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</si>
  <si>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</si>
  <si>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</si>
  <si>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</si>
  <si>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</si>
  <si>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</si>
  <si>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</si>
  <si>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</si>
  <si>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</si>
  <si>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</si>
  <si>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</si>
  <si>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</si>
  <si>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</si>
  <si>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</si>
  <si>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</si>
  <si>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</si>
  <si>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</si>
  <si>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</si>
  <si>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</si>
  <si>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</si>
  <si>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</si>
  <si>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</si>
  <si>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</si>
  <si>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</si>
  <si>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</si>
  <si>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</si>
  <si>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</si>
  <si>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</si>
  <si>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</si>
  <si>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</si>
  <si>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</si>
  <si>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</si>
  <si>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</si>
  <si>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</si>
  <si>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</si>
  <si>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</si>
  <si>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</si>
  <si>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</si>
  <si>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</si>
  <si>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</si>
  <si>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</si>
  <si>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</si>
  <si>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</si>
  <si>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</si>
  <si>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</si>
  <si>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</si>
  <si>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</si>
  <si>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</si>
  <si>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</si>
  <si>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</si>
  <si>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</si>
  <si>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</si>
  <si>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</si>
  <si>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</si>
  <si>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</si>
  <si>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</si>
  <si>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</si>
  <si>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</si>
  <si>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</si>
  <si>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</si>
  <si>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</si>
  <si>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</si>
  <si>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</si>
  <si>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</si>
  <si>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</si>
  <si>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</si>
  <si>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</si>
  <si>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</si>
  <si>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</si>
  <si>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</si>
  <si>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</si>
  <si>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</si>
  <si>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</si>
  <si>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</si>
  <si>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</si>
  <si>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</si>
  <si>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</si>
  <si>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</si>
  <si>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</si>
  <si>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</si>
  <si>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</si>
  <si>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</si>
  <si>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</si>
  <si>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</si>
  <si>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</si>
  <si>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</si>
  <si>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</si>
  <si>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</si>
  <si>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</si>
  <si>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</si>
  <si>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</si>
  <si>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</si>
  <si>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</si>
  <si>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</si>
  <si>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</si>
  <si>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</si>
  <si>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</si>
  <si>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</si>
  <si>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</si>
  <si>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</si>
  <si>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</si>
  <si>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</si>
  <si>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</si>
  <si>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</si>
  <si>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</si>
  <si>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</si>
  <si>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</si>
  <si>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</si>
  <si>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</si>
  <si>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</si>
  <si>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</si>
  <si>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</si>
  <si>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</si>
  <si>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</si>
  <si>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</si>
  <si>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</si>
  <si>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</si>
  <si>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</si>
  <si>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</si>
  <si>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</si>
  <si>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</si>
  <si>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</si>
  <si>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</si>
  <si>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</si>
  <si>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</si>
  <si>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</si>
  <si>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</si>
  <si>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</si>
  <si>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</si>
  <si>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</si>
  <si>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</si>
  <si>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</si>
  <si>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</si>
  <si>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</si>
  <si>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</si>
  <si>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</si>
  <si>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</si>
  <si>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</si>
  <si>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</si>
  <si>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</si>
  <si>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</si>
  <si>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</si>
  <si>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</si>
  <si>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</si>
  <si>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</si>
  <si>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</si>
  <si>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</si>
  <si>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</si>
  <si>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</si>
  <si>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</si>
  <si>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</si>
  <si>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</si>
  <si>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</si>
  <si>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</si>
  <si>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</si>
  <si>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</si>
  <si>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</si>
  <si>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</si>
  <si>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</si>
  <si>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</si>
  <si>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</si>
  <si>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</si>
  <si>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</si>
  <si>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</si>
  <si>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</si>
  <si>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</si>
  <si>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</si>
  <si>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</si>
  <si>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</si>
  <si>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</si>
  <si>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</si>
  <si>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</si>
  <si>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</si>
  <si>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</si>
  <si>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</si>
  <si>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</si>
  <si>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</si>
  <si>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</si>
  <si>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</si>
  <si>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</si>
  <si>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</si>
  <si>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</si>
  <si>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</si>
  <si>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</si>
  <si>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</si>
  <si>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</si>
  <si>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</si>
  <si>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</si>
  <si>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</si>
  <si>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</si>
  <si>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</si>
  <si>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</si>
  <si>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</si>
  <si>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</si>
  <si>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</si>
  <si>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</si>
  <si>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</si>
  <si>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</si>
  <si>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</si>
  <si>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</si>
  <si>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</si>
  <si>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</si>
  <si>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</si>
  <si>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</si>
  <si>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</si>
  <si>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</si>
  <si>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</si>
  <si>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</si>
  <si>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</si>
  <si>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</si>
  <si>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</si>
  <si>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</si>
  <si>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</si>
  <si>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</si>
  <si>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</si>
  <si>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</si>
  <si>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</si>
  <si>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</si>
  <si>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</si>
  <si>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</si>
  <si>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</si>
  <si>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</si>
  <si>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</si>
  <si>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</si>
  <si>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</si>
  <si>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</si>
  <si>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</si>
  <si>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</si>
  <si>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</si>
  <si>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</si>
  <si>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</si>
  <si>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</si>
  <si>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</si>
  <si>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</si>
  <si>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</si>
  <si>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</si>
  <si>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</si>
  <si>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</si>
  <si>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</si>
  <si>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</si>
  <si>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</si>
  <si>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</si>
  <si>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</si>
  <si>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</si>
  <si>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</si>
  <si>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</si>
  <si>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</si>
  <si>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</si>
  <si>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</si>
  <si>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</si>
  <si>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</si>
  <si>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</si>
  <si>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</si>
  <si>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</si>
  <si>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</si>
  <si>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</si>
  <si>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</si>
  <si>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</si>
  <si>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</si>
  <si>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</si>
  <si>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</si>
  <si>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</si>
  <si>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</si>
  <si>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</si>
  <si>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</si>
  <si>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</si>
  <si>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</si>
  <si>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</si>
  <si>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</si>
  <si>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</si>
  <si>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</si>
  <si>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</si>
  <si>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</si>
  <si>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</si>
  <si>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</si>
  <si>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</si>
  <si>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</si>
  <si>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</si>
  <si>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</si>
  <si>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</si>
  <si>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</si>
  <si>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</si>
  <si>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</si>
  <si>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</si>
  <si>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</si>
  <si>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</si>
  <si>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</si>
  <si>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</si>
  <si>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</si>
  <si>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</si>
  <si>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</si>
  <si>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</si>
  <si>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</si>
  <si>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</si>
  <si>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</si>
  <si>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</si>
  <si>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</si>
  <si>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</si>
  <si>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</si>
  <si>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</si>
  <si>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</si>
  <si>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</si>
  <si>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</si>
  <si>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</si>
  <si>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</si>
  <si>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</si>
  <si>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</si>
  <si>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</si>
  <si>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</si>
  <si>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</si>
  <si>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</si>
  <si>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</si>
  <si>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</si>
  <si>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</si>
  <si>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</si>
  <si>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</si>
  <si>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</si>
  <si>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</si>
  <si>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</si>
  <si>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</si>
  <si>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</si>
  <si>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</si>
  <si>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</si>
  <si>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</si>
  <si>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</si>
  <si>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</si>
  <si>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</si>
  <si>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</si>
  <si>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</si>
  <si>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</si>
  <si>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</si>
  <si>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</si>
  <si>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</si>
  <si>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</si>
  <si>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</si>
  <si>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</si>
  <si>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</si>
  <si>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</si>
  <si>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</si>
  <si>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</si>
  <si>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</si>
  <si>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</si>
  <si>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</si>
  <si>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</si>
  <si>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</si>
  <si>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</si>
  <si>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</si>
  <si>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</si>
  <si>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</si>
  <si>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</si>
  <si>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</si>
  <si>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</si>
  <si>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</si>
  <si>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</si>
  <si>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</si>
  <si>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</si>
  <si>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</si>
  <si>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</si>
  <si>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</si>
  <si>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</si>
  <si>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</si>
  <si>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</si>
  <si>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</si>
  <si>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</si>
  <si>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</si>
  <si>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</si>
  <si>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</si>
  <si>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</si>
  <si>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</si>
  <si>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</si>
  <si>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</si>
  <si>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</si>
  <si>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</si>
  <si>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</si>
  <si>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</si>
  <si>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</si>
  <si>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</si>
  <si>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</si>
  <si>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</si>
  <si>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</si>
  <si>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</si>
  <si>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</si>
  <si>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</si>
  <si>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</si>
  <si>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</si>
  <si>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</si>
  <si>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</si>
  <si>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</si>
  <si>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</si>
  <si>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</si>
  <si>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</si>
  <si>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</si>
  <si>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</si>
  <si>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</si>
  <si>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</si>
  <si>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</si>
  <si>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</si>
  <si>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</si>
  <si>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</si>
  <si>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</si>
  <si>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</si>
  <si>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</si>
  <si>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</si>
  <si>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</si>
  <si>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</si>
  <si>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</si>
  <si>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</si>
  <si>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</si>
  <si>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</si>
  <si>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</si>
  <si>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</si>
  <si>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</si>
  <si>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</si>
  <si>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</si>
  <si>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</si>
  <si>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</si>
  <si>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</si>
  <si>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</si>
  <si>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</si>
  <si>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</si>
  <si>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</si>
  <si>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</si>
  <si>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</si>
  <si>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</si>
  <si>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</si>
  <si>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</si>
  <si>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</si>
  <si>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</si>
  <si>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</si>
  <si>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</si>
  <si>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</si>
  <si>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</si>
  <si>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</si>
  <si>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</si>
  <si>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</si>
  <si>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</si>
  <si>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</si>
  <si>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</si>
  <si>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</si>
  <si>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</si>
  <si>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</si>
  <si>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</si>
  <si>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</si>
  <si>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</si>
  <si>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</si>
  <si>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</si>
  <si>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</si>
  <si>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</si>
  <si>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</si>
  <si>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</si>
  <si>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</si>
  <si>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</si>
  <si>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</si>
  <si>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</si>
  <si>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</si>
  <si>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</si>
  <si>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</si>
  <si>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</si>
  <si>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</si>
  <si>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</si>
  <si>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</si>
  <si>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</si>
  <si>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</si>
  <si>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</si>
  <si>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</si>
  <si>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</si>
  <si>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</si>
  <si>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</si>
  <si>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</si>
  <si>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</si>
  <si>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</si>
  <si>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</si>
  <si>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</si>
  <si>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</si>
  <si>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</si>
  <si>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</si>
  <si>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</si>
  <si>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</si>
  <si>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</si>
  <si>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</si>
  <si>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</si>
  <si>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</si>
  <si>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</si>
  <si>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</si>
  <si>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</si>
  <si>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</si>
  <si>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</si>
  <si>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</si>
  <si>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</si>
  <si>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</si>
  <si>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</si>
  <si>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</si>
  <si>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</si>
  <si>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</si>
  <si>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</si>
  <si>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</si>
  <si>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</si>
  <si>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</si>
  <si>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</si>
  <si>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</si>
  <si>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</si>
  <si>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</si>
  <si>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</si>
  <si>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</si>
  <si>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</si>
  <si>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</si>
  <si>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</si>
  <si>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</si>
  <si>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</si>
  <si>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</si>
  <si>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</si>
  <si>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</si>
  <si>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</si>
  <si>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</si>
  <si>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</si>
  <si>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</si>
  <si>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</si>
  <si>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</si>
  <si>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</si>
  <si>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</si>
  <si>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</si>
  <si>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</si>
  <si>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</si>
  <si>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</si>
  <si>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</si>
  <si>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</si>
  <si>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</si>
  <si>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</si>
  <si>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</si>
  <si>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</si>
  <si>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</si>
  <si>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</si>
  <si>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</si>
  <si>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</si>
  <si>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</si>
  <si>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</si>
  <si>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</si>
  <si>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</si>
  <si>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</si>
  <si>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</si>
  <si>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</si>
  <si>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</si>
  <si>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</si>
  <si>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</si>
  <si>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</si>
  <si>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</si>
  <si>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</si>
  <si>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</si>
  <si>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</si>
  <si>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</si>
  <si>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</si>
  <si>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</si>
  <si>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</si>
  <si>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</si>
  <si>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</si>
  <si>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</si>
  <si>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</si>
  <si>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</si>
  <si>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</si>
  <si>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</si>
  <si>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</si>
  <si>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</si>
  <si>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</si>
  <si>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</si>
  <si>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</si>
  <si>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</si>
  <si>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</si>
  <si>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</si>
  <si>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</si>
  <si>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</si>
  <si>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</si>
  <si>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</si>
  <si>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</si>
  <si>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</si>
  <si>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</si>
  <si>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</si>
  <si>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</si>
  <si>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</si>
  <si>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</si>
  <si>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</si>
  <si>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</si>
  <si>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</si>
  <si>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</si>
  <si>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</si>
  <si>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</si>
  <si>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</si>
  <si>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</si>
  <si>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</si>
  <si>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</si>
  <si>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</si>
  <si>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</si>
  <si>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</si>
  <si>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</si>
  <si>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</si>
  <si>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</si>
  <si>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</si>
  <si>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</si>
  <si>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</si>
  <si>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</si>
  <si>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</si>
  <si>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</si>
  <si>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</si>
  <si>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</si>
  <si>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</si>
  <si>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</si>
  <si>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</si>
  <si>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</si>
  <si>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</si>
  <si>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</si>
  <si>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</si>
  <si>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</si>
  <si>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</si>
  <si>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</si>
  <si>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</si>
  <si>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</si>
  <si>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</si>
  <si>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</si>
  <si>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</si>
  <si>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</si>
  <si>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</si>
  <si>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</si>
  <si>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</si>
  <si>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</si>
  <si>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</si>
  <si>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</si>
  <si>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</si>
  <si>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</si>
  <si>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</si>
  <si>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</si>
  <si>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</si>
  <si>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</si>
  <si>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</si>
  <si>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</si>
  <si>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</si>
  <si>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</si>
  <si>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</si>
  <si>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</si>
  <si>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</si>
  <si>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</si>
  <si>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</si>
  <si>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</si>
  <si>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</si>
  <si>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</si>
  <si>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</si>
  <si>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</si>
  <si>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</si>
  <si>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</si>
  <si>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</si>
  <si>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</si>
  <si>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</si>
  <si>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</si>
  <si>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</si>
  <si>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</si>
  <si>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</si>
  <si>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</si>
  <si>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</si>
  <si>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</si>
  <si>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</si>
  <si>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</si>
  <si>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</si>
  <si>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</si>
  <si>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</si>
  <si>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</si>
  <si>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</si>
  <si>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</si>
  <si>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</si>
  <si>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</si>
  <si>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</si>
  <si>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</si>
  <si>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</si>
  <si>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</si>
  <si>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</si>
  <si>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</si>
  <si>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</si>
  <si>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</si>
  <si>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</si>
  <si>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</si>
  <si>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</si>
  <si>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</si>
  <si>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</si>
  <si>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</si>
  <si>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</si>
  <si>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</si>
  <si>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</si>
  <si>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</si>
  <si>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</si>
  <si>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</si>
  <si>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</si>
  <si>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</si>
  <si>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</si>
  <si>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</si>
  <si>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</si>
  <si>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</si>
  <si>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</si>
  <si>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</si>
  <si>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</si>
  <si>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</si>
  <si>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</si>
  <si>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</si>
  <si>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</si>
  <si>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</si>
  <si>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</si>
  <si>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</si>
  <si>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</si>
  <si>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</si>
  <si>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</si>
  <si>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</si>
  <si>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</si>
  <si>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</si>
  <si>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</si>
  <si>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</si>
  <si>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</si>
  <si>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</si>
  <si>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</si>
  <si>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</si>
  <si>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</si>
  <si>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</si>
  <si>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</si>
  <si>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</si>
  <si>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</si>
  <si>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</si>
  <si>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</si>
  <si>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</si>
  <si>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</si>
  <si>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</si>
  <si>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</si>
  <si>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</si>
  <si>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</si>
  <si>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</si>
  <si>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</si>
  <si>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</si>
  <si>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</si>
  <si>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</si>
  <si>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</si>
  <si>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</si>
  <si>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</si>
  <si>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</si>
  <si>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</si>
  <si>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</si>
  <si>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</si>
  <si>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</si>
  <si>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</si>
  <si>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</si>
  <si>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</si>
  <si>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</si>
  <si>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</si>
  <si>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</si>
  <si>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</si>
  <si>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</si>
  <si>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</si>
  <si>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</si>
  <si>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</si>
  <si>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</si>
  <si>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</si>
  <si>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</si>
  <si>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</si>
  <si>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</si>
  <si>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</si>
  <si>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</si>
  <si>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</si>
  <si>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</si>
  <si>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</si>
  <si>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</si>
  <si>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</si>
  <si>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</si>
  <si>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</si>
  <si>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</si>
  <si>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</si>
  <si>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</si>
  <si>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</si>
  <si>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</si>
  <si>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</si>
  <si>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</si>
  <si>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</si>
  <si>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</si>
  <si>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</si>
  <si>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</si>
  <si>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</si>
  <si>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</si>
  <si>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</si>
  <si>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</si>
  <si>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</si>
  <si>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</si>
  <si>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</si>
  <si>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</si>
  <si>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</si>
  <si>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</si>
  <si>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</si>
  <si>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</si>
  <si>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</si>
  <si>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</si>
  <si>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</si>
  <si>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</si>
  <si>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</si>
  <si>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</si>
  <si>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</si>
  <si>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</si>
  <si>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</si>
  <si>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</si>
  <si>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</si>
  <si>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</si>
  <si>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</si>
  <si>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</si>
  <si>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</si>
  <si>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</si>
  <si>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</si>
  <si>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</si>
  <si>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</si>
  <si>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</si>
  <si>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</si>
  <si>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</si>
  <si>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</si>
  <si>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</si>
  <si>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</si>
  <si>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</si>
  <si>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</si>
  <si>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</si>
  <si>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</si>
  <si>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</si>
  <si>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</si>
  <si>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</si>
  <si>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</si>
  <si>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</si>
  <si>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</si>
  <si>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</si>
  <si>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</si>
  <si>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</si>
  <si>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</si>
  <si>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</si>
  <si>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</si>
  <si>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</si>
  <si>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</si>
  <si>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</si>
  <si>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</si>
  <si>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</si>
  <si>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</si>
  <si>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</si>
  <si>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</si>
  <si>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</si>
  <si>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</si>
  <si>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</si>
  <si>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</si>
  <si>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</si>
  <si>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</si>
  <si>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</si>
  <si>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</si>
  <si>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</si>
  <si>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</si>
  <si>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</si>
  <si>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</si>
  <si>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</si>
  <si>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</si>
  <si>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</si>
  <si>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</si>
  <si>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</si>
  <si>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</si>
  <si>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</si>
  <si>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</si>
  <si>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</si>
  <si>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</si>
  <si>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</si>
  <si>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</si>
  <si>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</si>
  <si>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</si>
  <si>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</si>
  <si>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</si>
  <si>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</si>
  <si>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</si>
  <si>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</si>
  <si>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</si>
  <si>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</si>
  <si>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</si>
  <si>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</si>
  <si>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</si>
  <si>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</si>
  <si>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</si>
  <si>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</si>
  <si>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</si>
  <si>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</si>
  <si>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</si>
  <si>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</si>
  <si>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</si>
  <si>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</si>
  <si>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</si>
  <si>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</si>
  <si>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</si>
  <si>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</si>
  <si>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</si>
  <si>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</si>
  <si>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</si>
  <si>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</si>
  <si>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</si>
  <si>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</si>
  <si>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</si>
  <si>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</si>
  <si>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</si>
  <si>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</si>
  <si>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</si>
  <si>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</si>
  <si>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</si>
  <si>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</si>
  <si>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</si>
  <si>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</si>
  <si>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</si>
  <si>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</si>
  <si>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</si>
  <si>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</si>
  <si>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</si>
  <si>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</si>
  <si>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</si>
  <si>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</si>
  <si>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</si>
  <si>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</si>
  <si>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</si>
  <si>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</si>
  <si>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</si>
  <si>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</si>
  <si>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</si>
  <si>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</si>
  <si>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</si>
  <si>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</si>
  <si>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</si>
  <si>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</si>
  <si>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</si>
  <si>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</si>
  <si>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</si>
  <si>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</si>
  <si>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</si>
  <si>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</si>
  <si>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</si>
  <si>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</si>
  <si>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</si>
  <si>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</si>
  <si>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</si>
  <si>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</si>
  <si>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</si>
  <si>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</si>
  <si>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</si>
  <si>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</si>
  <si>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</si>
  <si>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</si>
  <si>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</si>
  <si>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</si>
  <si>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</si>
  <si>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</si>
  <si>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</si>
  <si>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</si>
  <si>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</si>
  <si>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</si>
  <si>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</si>
  <si>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</si>
  <si>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</si>
  <si>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</si>
  <si>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</si>
  <si>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</si>
  <si>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</si>
  <si>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</si>
  <si>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</si>
  <si>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</si>
  <si>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</si>
  <si>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</si>
  <si>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</si>
  <si>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</si>
  <si>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</si>
  <si>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</si>
  <si>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</si>
  <si>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</si>
  <si>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</si>
  <si>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</si>
  <si>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</si>
  <si>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</si>
  <si>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</si>
  <si>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</si>
  <si>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</si>
  <si>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</si>
  <si>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</si>
  <si>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</si>
  <si>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</si>
  <si>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</si>
  <si>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</si>
  <si>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</si>
  <si>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</si>
  <si>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</si>
  <si>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</si>
  <si>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</si>
  <si>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</si>
  <si>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</si>
  <si>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</si>
  <si>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</si>
  <si>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</si>
  <si>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</si>
  <si>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</si>
  <si>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</si>
  <si>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</si>
  <si>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</si>
  <si>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</si>
  <si>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</si>
  <si>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</si>
  <si>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</si>
  <si>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</si>
  <si>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</si>
  <si>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</si>
  <si>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</si>
  <si>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</si>
  <si>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</si>
  <si>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</si>
  <si>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</si>
  <si>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</si>
  <si>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</si>
  <si>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</si>
  <si>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</si>
  <si>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</si>
  <si>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</si>
  <si>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</si>
  <si>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</si>
  <si>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</si>
  <si>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</si>
  <si>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</si>
  <si>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</si>
  <si>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</si>
  <si>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</si>
  <si>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</si>
  <si>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</si>
  <si>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</si>
  <si>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</si>
  <si>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</si>
  <si>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</si>
  <si>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</si>
  <si>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</si>
  <si>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</si>
  <si>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</si>
  <si>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</si>
  <si>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</si>
  <si>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</si>
  <si>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</si>
  <si>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</si>
  <si>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</si>
  <si>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</si>
  <si>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</si>
  <si>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</si>
  <si>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</si>
  <si>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</si>
  <si>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</si>
  <si>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</si>
  <si>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</si>
  <si>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</si>
  <si>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</si>
  <si>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</si>
  <si>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</si>
  <si>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</si>
  <si>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</si>
  <si>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</si>
  <si>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</si>
  <si>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</si>
  <si>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</si>
  <si>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</si>
  <si>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</si>
  <si>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</si>
  <si>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</si>
  <si>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</si>
  <si>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</si>
  <si>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</si>
  <si>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</si>
  <si>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</si>
  <si>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</si>
  <si>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</si>
  <si>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</si>
  <si>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</si>
  <si>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</si>
  <si>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</si>
  <si>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</si>
  <si>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</si>
  <si>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</si>
  <si>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</si>
  <si>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</si>
  <si>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</si>
  <si>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</si>
  <si>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</si>
  <si>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</si>
  <si>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</si>
  <si>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</si>
  <si>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</si>
  <si>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</si>
  <si>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</si>
  <si>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</si>
  <si>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</si>
  <si>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</si>
  <si>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</si>
  <si>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</si>
  <si>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</si>
  <si>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</si>
  <si>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</si>
  <si>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</si>
  <si>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</si>
  <si>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</si>
  <si>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</si>
  <si>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</si>
  <si>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</si>
  <si>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</si>
  <si>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</si>
  <si>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</si>
  <si>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</si>
  <si>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</si>
  <si>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</si>
  <si>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</si>
  <si>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</si>
  <si>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</si>
  <si>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</si>
  <si>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</si>
  <si>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</si>
  <si>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</si>
  <si>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</si>
  <si>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</si>
  <si>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</si>
  <si>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</si>
  <si>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</si>
  <si>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</si>
  <si>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</si>
  <si>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</si>
  <si>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</si>
  <si>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</si>
  <si>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</si>
  <si>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</si>
  <si>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</si>
  <si>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</si>
  <si>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</si>
  <si>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</si>
  <si>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</si>
  <si>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</si>
  <si>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</si>
  <si>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</si>
  <si>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</si>
  <si>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</si>
  <si>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</si>
  <si>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</si>
  <si>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</si>
  <si>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</si>
  <si>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</si>
  <si>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</si>
  <si>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</si>
  <si>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</si>
  <si>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</si>
  <si>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</si>
  <si>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</si>
  <si>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</si>
  <si>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</si>
  <si>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</si>
  <si>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</si>
  <si>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</si>
  <si>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</si>
  <si>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</si>
  <si>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</si>
  <si>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</si>
  <si>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</si>
  <si>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</si>
  <si>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</si>
  <si>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</si>
  <si>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</si>
  <si>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</si>
  <si>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</si>
  <si>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</si>
  <si>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</si>
  <si>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</si>
  <si>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</si>
  <si>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</si>
  <si>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</si>
  <si>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</si>
  <si>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</si>
  <si>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</si>
  <si>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</si>
  <si>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</si>
  <si>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</si>
  <si>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</si>
  <si>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</si>
  <si>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</si>
  <si>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</si>
  <si>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</si>
  <si>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</si>
  <si>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</si>
  <si>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</si>
  <si>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</si>
  <si>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</si>
  <si>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</si>
  <si>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</si>
  <si>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</si>
  <si>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</si>
  <si>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</si>
  <si>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</si>
  <si>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</si>
  <si>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</si>
  <si>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</si>
  <si>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</si>
  <si>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</si>
  <si>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</si>
  <si>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</si>
  <si>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</si>
  <si>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</si>
  <si>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</si>
  <si>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</si>
  <si>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</si>
  <si>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</si>
  <si>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</si>
  <si>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</si>
  <si>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</si>
  <si>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</si>
  <si>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</si>
  <si>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</si>
  <si>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</si>
  <si>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</si>
  <si>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</si>
  <si>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</si>
  <si>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</si>
  <si>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</si>
  <si>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</si>
  <si>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</si>
  <si>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</si>
  <si>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</si>
  <si>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</si>
  <si>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</si>
  <si>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</si>
  <si>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</si>
  <si>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</si>
  <si>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</si>
  <si>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</si>
  <si>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</si>
  <si>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</si>
  <si>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</si>
  <si>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</si>
  <si>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</si>
  <si>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</si>
  <si>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</si>
  <si>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</si>
  <si>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</si>
  <si>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</si>
  <si>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</si>
  <si>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</si>
  <si>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</si>
  <si>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</si>
  <si>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</si>
  <si>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</si>
  <si>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</si>
  <si>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</si>
  <si>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</si>
  <si>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</si>
  <si>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</si>
  <si>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</si>
  <si>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</si>
  <si>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</si>
  <si>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</si>
  <si>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</si>
  <si>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</si>
  <si>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</si>
  <si>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</si>
  <si>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</si>
  <si>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</si>
  <si>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</si>
  <si>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</si>
  <si>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</si>
  <si>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</si>
  <si>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</si>
  <si>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</si>
  <si>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</si>
  <si>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</si>
  <si>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</si>
  <si>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</si>
  <si>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</si>
  <si>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</si>
  <si>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</si>
  <si>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</si>
  <si>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</si>
  <si>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</si>
  <si>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</si>
  <si>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</si>
  <si>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</si>
  <si>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</si>
  <si>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</si>
  <si>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</si>
  <si>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</si>
  <si>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</si>
  <si>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</si>
  <si>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</si>
  <si>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</si>
  <si>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</si>
  <si>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</si>
  <si>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</si>
  <si>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</si>
  <si>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</si>
  <si>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</si>
  <si>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</si>
  <si>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</si>
  <si>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</si>
  <si>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</si>
  <si>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</si>
  <si>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</si>
  <si>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</si>
  <si>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</si>
  <si>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</si>
  <si>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</si>
  <si>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</si>
  <si>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</si>
  <si>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</si>
  <si>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</si>
  <si>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</si>
  <si>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</si>
  <si>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</si>
  <si>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</si>
  <si>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</si>
  <si>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</si>
  <si>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</si>
  <si>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</si>
  <si>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</si>
  <si>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</si>
  <si>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</si>
  <si>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</si>
  <si>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</si>
  <si>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</si>
  <si>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</si>
  <si>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</si>
  <si>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</si>
  <si>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</si>
  <si>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</si>
  <si>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</si>
  <si>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</si>
  <si>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</si>
  <si>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</si>
  <si>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</si>
  <si>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</si>
  <si>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</si>
  <si>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</si>
  <si>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</si>
  <si>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</si>
  <si>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</si>
  <si>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</si>
  <si>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</si>
  <si>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</si>
  <si>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</si>
  <si>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</si>
  <si>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</si>
  <si>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</si>
  <si>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</si>
  <si>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</si>
  <si>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</si>
  <si>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</si>
  <si>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</si>
  <si>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</si>
  <si>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</si>
  <si>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</si>
  <si>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</si>
  <si>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</si>
  <si>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</si>
  <si>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</si>
  <si>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</si>
  <si>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</si>
  <si>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</si>
  <si>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</si>
  <si>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</si>
  <si>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</si>
  <si>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</si>
  <si>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</si>
  <si>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</si>
  <si>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</si>
  <si>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</si>
  <si>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</si>
  <si>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</si>
  <si>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</si>
  <si>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</si>
  <si>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</si>
  <si>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</si>
  <si>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</si>
  <si>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</si>
  <si>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</si>
  <si>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</si>
  <si>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</si>
  <si>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</si>
  <si>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</si>
  <si>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</si>
  <si>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</si>
  <si>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</si>
  <si>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</si>
  <si>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</si>
  <si>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</si>
  <si>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</si>
  <si>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</si>
  <si>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</si>
  <si>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</si>
  <si>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</si>
  <si>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</si>
  <si>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</si>
  <si>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</si>
  <si>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</si>
  <si>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</si>
  <si>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</si>
  <si>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</si>
  <si>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</si>
  <si>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</si>
  <si>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</si>
  <si>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</si>
  <si>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</si>
  <si>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</si>
  <si>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</si>
  <si>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</si>
  <si>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</si>
  <si>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</si>
  <si>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</si>
  <si>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</si>
  <si>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</si>
  <si>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</si>
  <si>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</si>
  <si>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</si>
  <si>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</si>
  <si>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</si>
  <si>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</si>
  <si>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</si>
  <si>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</si>
  <si>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</si>
  <si>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</si>
  <si>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</si>
  <si>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</si>
  <si>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</si>
  <si>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</si>
  <si>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</si>
  <si>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</si>
  <si>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</si>
  <si>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</si>
  <si>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</si>
  <si>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</si>
  <si>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</si>
  <si>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</si>
  <si>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</si>
  <si>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</si>
  <si>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</si>
  <si>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</si>
  <si>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</si>
  <si>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</si>
  <si>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</si>
  <si>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</si>
  <si>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</si>
  <si>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</si>
  <si>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</si>
  <si>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</si>
  <si>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</si>
  <si>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</si>
  <si>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</si>
  <si>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</si>
  <si>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</si>
  <si>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</si>
  <si>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</si>
  <si>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</si>
  <si>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</si>
  <si>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</si>
  <si>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</si>
  <si>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</si>
  <si>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</si>
  <si>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</si>
  <si>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</si>
  <si>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</si>
  <si>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</si>
  <si>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</si>
  <si>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</si>
  <si>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</si>
  <si>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</si>
  <si>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</si>
  <si>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</si>
  <si>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</si>
  <si>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</si>
  <si>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</si>
  <si>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</si>
  <si>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</si>
  <si>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</si>
  <si>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</si>
  <si>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</si>
  <si>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</si>
  <si>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</si>
  <si>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</si>
  <si>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</si>
  <si>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</si>
  <si>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</si>
  <si>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</si>
  <si>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</si>
  <si>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</si>
  <si>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</si>
  <si>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</si>
  <si>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</si>
  <si>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</si>
  <si>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</si>
  <si>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</si>
  <si>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</si>
  <si>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</si>
  <si>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</si>
  <si>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</si>
  <si>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</si>
  <si>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</si>
  <si>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</si>
  <si>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</si>
  <si>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</si>
  <si>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</si>
  <si>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</si>
  <si>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</si>
  <si>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</si>
  <si>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</si>
  <si>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</si>
  <si>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</si>
  <si>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</si>
  <si>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</si>
  <si>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</si>
  <si>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</si>
  <si>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</si>
  <si>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</si>
  <si>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</si>
  <si>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</si>
  <si>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</si>
  <si>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</si>
  <si>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</si>
  <si>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</si>
  <si>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</si>
  <si>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</si>
  <si>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</si>
  <si>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</si>
  <si>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</si>
  <si>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</si>
  <si>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</si>
  <si>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</si>
  <si>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</si>
  <si>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</si>
  <si>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</si>
  <si>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</si>
  <si>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</si>
  <si>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</si>
  <si>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</si>
  <si>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</si>
  <si>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</si>
  <si>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</si>
  <si>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</si>
  <si>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</si>
  <si>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</si>
  <si>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</si>
  <si>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</si>
  <si>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</si>
  <si>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</si>
  <si>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</si>
  <si>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</si>
  <si>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</si>
  <si>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</si>
  <si>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</si>
  <si>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</si>
  <si>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</si>
  <si>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</si>
  <si>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</si>
  <si>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</si>
  <si>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</si>
  <si>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</si>
  <si>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</si>
  <si>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</si>
  <si>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</si>
  <si>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</si>
  <si>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</si>
  <si>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</si>
  <si>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</si>
  <si>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</si>
  <si>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</si>
  <si>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</si>
  <si>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</si>
  <si>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</si>
  <si>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</si>
  <si>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</si>
  <si>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</si>
  <si>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</si>
  <si>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</si>
  <si>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</si>
  <si>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</si>
  <si>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</si>
  <si>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</si>
  <si>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</si>
  <si>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</si>
  <si>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</si>
  <si>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</si>
  <si>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</si>
  <si>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</si>
  <si>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</si>
  <si>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</si>
  <si>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</si>
  <si>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</si>
  <si>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</si>
  <si>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</si>
  <si>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</si>
  <si>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</si>
  <si>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</si>
  <si>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</si>
  <si>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</si>
  <si>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</si>
  <si>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</si>
  <si>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</si>
  <si>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</si>
  <si>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</si>
  <si>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</si>
  <si>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</si>
  <si>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</si>
  <si>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</si>
  <si>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</si>
  <si>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</si>
  <si>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</si>
  <si>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</si>
  <si>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</si>
  <si>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</si>
  <si>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</si>
  <si>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</si>
  <si>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</si>
  <si>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</si>
  <si>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</si>
  <si>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</si>
  <si>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</si>
  <si>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</si>
  <si>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</si>
  <si>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</si>
  <si>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</si>
  <si>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</si>
  <si>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</si>
  <si>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</si>
  <si>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</si>
  <si>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</si>
  <si>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</si>
  <si>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</si>
  <si>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</si>
  <si>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</si>
  <si>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</si>
  <si>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</si>
  <si>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</si>
  <si>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</si>
  <si>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</si>
  <si>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</si>
  <si>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</si>
  <si>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</si>
  <si>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</si>
  <si>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</si>
  <si>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</si>
  <si>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</si>
  <si>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</si>
  <si>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</si>
  <si>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</si>
  <si>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</si>
  <si>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</si>
  <si>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</si>
  <si>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</si>
  <si>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</si>
  <si>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</si>
  <si>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</si>
  <si>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</si>
  <si>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</si>
  <si>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</si>
  <si>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</si>
  <si>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</si>
  <si>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</si>
  <si>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</si>
  <si>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</si>
  <si>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</si>
  <si>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</si>
  <si>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</si>
  <si>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</si>
  <si>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</si>
  <si>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</si>
  <si>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</si>
  <si>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</si>
  <si>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</si>
  <si>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</si>
  <si>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</si>
  <si>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</si>
  <si>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</si>
  <si>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</si>
  <si>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</si>
  <si>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</si>
  <si>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</si>
  <si>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</si>
  <si>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</si>
  <si>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</si>
  <si>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</si>
  <si>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</si>
  <si>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</si>
  <si>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</si>
  <si>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</si>
  <si>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</si>
  <si>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</si>
  <si>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</si>
  <si>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</si>
  <si>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</si>
  <si>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</si>
  <si>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</si>
  <si>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</si>
  <si>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</si>
  <si>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</si>
  <si>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</si>
  <si>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</si>
  <si>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</si>
  <si>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</si>
  <si>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</si>
  <si>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</si>
  <si>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</si>
  <si>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</si>
  <si>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</si>
  <si>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</si>
  <si>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</si>
  <si>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</si>
  <si>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</si>
  <si>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</si>
  <si>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</si>
  <si>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</si>
  <si>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</si>
  <si>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</si>
  <si>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</si>
  <si>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</si>
  <si>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</si>
  <si>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</si>
  <si>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</si>
  <si>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</si>
  <si>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</si>
  <si>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</si>
  <si>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</si>
  <si>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</si>
  <si>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</si>
  <si>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</si>
  <si>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</si>
  <si>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</si>
  <si>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</si>
  <si>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</si>
  <si>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</si>
  <si>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</si>
  <si>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</si>
  <si>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</si>
  <si>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</si>
  <si>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</si>
  <si>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</si>
  <si>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</si>
  <si>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</si>
  <si>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</si>
  <si>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</si>
  <si>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</si>
  <si>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</si>
  <si>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</si>
  <si>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</si>
  <si>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</si>
  <si>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</si>
  <si>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</si>
  <si>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</si>
  <si>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</si>
  <si>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</si>
  <si>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</si>
  <si>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</si>
  <si>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</si>
  <si>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</si>
  <si>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</si>
  <si>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</si>
  <si>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</si>
  <si>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</si>
  <si>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</si>
  <si>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</si>
  <si>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</si>
  <si>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</si>
  <si>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</si>
  <si>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</si>
  <si>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</si>
  <si>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</si>
  <si>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</si>
  <si>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</si>
  <si>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</si>
  <si>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</si>
  <si>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</si>
  <si>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</si>
  <si>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</si>
  <si>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</si>
  <si>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</si>
  <si>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</si>
  <si>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</si>
  <si>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</si>
  <si>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</si>
  <si>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</si>
  <si>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</si>
  <si>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</si>
  <si>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</si>
  <si>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</si>
  <si>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</si>
  <si>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</si>
  <si>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</si>
  <si>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</si>
  <si>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</si>
  <si>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</si>
  <si>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</si>
  <si>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</si>
  <si>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</si>
  <si>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</si>
  <si>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</si>
  <si>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</si>
  <si>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</si>
  <si>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</si>
  <si>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</si>
  <si>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</si>
  <si>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</si>
  <si>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</si>
  <si>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</si>
  <si>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</si>
  <si>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</si>
  <si>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</si>
  <si>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</si>
  <si>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</si>
  <si>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</si>
  <si>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</si>
  <si>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</si>
  <si>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</si>
  <si>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</si>
  <si>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</si>
  <si>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</si>
  <si>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</si>
  <si>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</si>
  <si>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</si>
  <si>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</si>
  <si>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</si>
  <si>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</si>
  <si>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</si>
  <si>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</si>
  <si>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</si>
  <si>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</si>
  <si>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</si>
  <si>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</si>
  <si>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</si>
  <si>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</si>
  <si>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</si>
  <si>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</si>
  <si>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</si>
  <si>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</si>
  <si>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</si>
  <si>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</si>
  <si>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</si>
  <si>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</si>
  <si>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</si>
  <si>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</si>
  <si>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</si>
  <si>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</si>
  <si>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</si>
  <si>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</si>
  <si>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</si>
  <si>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</si>
  <si>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</si>
  <si>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</si>
  <si>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</si>
  <si>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</si>
  <si>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</si>
  <si>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</si>
  <si>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</si>
  <si>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</si>
  <si>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</si>
  <si>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</si>
  <si>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</si>
  <si>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</si>
  <si>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</si>
  <si>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</si>
  <si>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</si>
  <si>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</si>
  <si>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</si>
  <si>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</si>
  <si>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</si>
  <si>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</si>
  <si>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</si>
  <si>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</si>
  <si>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</si>
  <si>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</si>
  <si>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</si>
  <si>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</si>
  <si>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</si>
  <si>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</si>
  <si>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</si>
  <si>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</si>
  <si>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</si>
  <si>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</si>
  <si>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</si>
  <si>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</si>
  <si>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</si>
  <si>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</si>
  <si>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</si>
  <si>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</si>
  <si>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</si>
  <si>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</si>
  <si>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</si>
  <si>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</si>
  <si>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</si>
  <si>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</si>
  <si>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</si>
  <si>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</si>
  <si>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</si>
  <si>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</si>
  <si>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</si>
  <si>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</si>
  <si>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</si>
  <si>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</si>
  <si>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</si>
  <si>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</si>
  <si>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</si>
  <si>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</si>
  <si>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</si>
  <si>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</si>
  <si>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</si>
  <si>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</si>
  <si>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</si>
  <si>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</si>
  <si>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</si>
  <si>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</si>
  <si>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</si>
  <si>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</si>
  <si>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</si>
  <si>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</si>
  <si>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</si>
  <si>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</si>
  <si>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</si>
  <si>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</si>
  <si>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</si>
  <si>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</si>
  <si>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</si>
  <si>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</si>
  <si>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</si>
  <si>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</si>
  <si>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</si>
  <si>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</si>
  <si>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</si>
  <si>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</si>
  <si>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</si>
  <si>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</si>
  <si>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</si>
  <si>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</si>
  <si>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</si>
  <si>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</si>
  <si>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</si>
  <si>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</si>
  <si>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</si>
  <si>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</si>
  <si>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</si>
  <si>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</si>
  <si>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</si>
  <si>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</si>
  <si>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</si>
  <si>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</si>
  <si>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</si>
  <si>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</si>
  <si>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</si>
  <si>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</si>
  <si>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</si>
  <si>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</si>
  <si>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</si>
  <si>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</si>
  <si>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</si>
  <si>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</si>
  <si>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</si>
  <si>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</si>
  <si>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</si>
  <si>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</si>
  <si>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</si>
  <si>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</si>
  <si>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</si>
  <si>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</si>
  <si>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</si>
  <si>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</si>
  <si>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</si>
  <si>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</si>
  <si>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</si>
  <si>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</si>
  <si>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</si>
  <si>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</si>
  <si>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</si>
  <si>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</si>
  <si>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</si>
  <si>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</si>
  <si>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</si>
  <si>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</si>
  <si>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</si>
  <si>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</si>
  <si>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</si>
  <si>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</si>
  <si>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</si>
  <si>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</si>
  <si>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</si>
  <si>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</si>
  <si>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</si>
  <si>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</si>
  <si>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</si>
  <si>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</si>
  <si>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</si>
  <si>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</si>
  <si>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</si>
  <si>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</si>
  <si>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</si>
  <si>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</si>
  <si>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</si>
  <si>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</si>
  <si>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</si>
  <si>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</si>
  <si>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</si>
  <si>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</si>
  <si>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</si>
  <si>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</si>
  <si>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</si>
  <si>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</si>
  <si>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</si>
  <si>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</si>
  <si>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</si>
  <si>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</si>
  <si>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</si>
  <si>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</si>
  <si>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</si>
  <si>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</si>
  <si>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</si>
  <si>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</si>
  <si>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</si>
  <si>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</si>
  <si>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</si>
  <si>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</si>
  <si>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</si>
  <si>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</si>
  <si>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</si>
  <si>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</si>
  <si>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</si>
  <si>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</si>
  <si>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</si>
  <si>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</si>
  <si>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</si>
  <si>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</si>
  <si>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</si>
  <si>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</si>
  <si>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</si>
  <si>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</si>
  <si>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</si>
  <si>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</si>
  <si>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</si>
  <si>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</si>
  <si>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</si>
  <si>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</si>
  <si>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</si>
  <si>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</si>
  <si>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</si>
  <si>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</si>
  <si>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</si>
  <si>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</si>
  <si>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</si>
  <si>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</si>
  <si>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</si>
  <si>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</si>
  <si>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</si>
  <si>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</si>
  <si>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</si>
  <si>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</si>
  <si>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</si>
  <si>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</si>
  <si>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</si>
  <si>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</si>
  <si>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</si>
  <si>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</si>
  <si>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</si>
  <si>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</si>
  <si>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</si>
  <si>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</si>
  <si>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</si>
  <si>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</si>
  <si>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</si>
  <si>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</si>
  <si>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</si>
  <si>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</si>
  <si>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</si>
  <si>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</si>
  <si>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</si>
  <si>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</si>
  <si>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</si>
  <si>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</si>
  <si>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</si>
  <si>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</si>
  <si>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</si>
  <si>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</si>
  <si>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</si>
  <si>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</si>
  <si>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</si>
  <si>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</si>
  <si>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</si>
  <si>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</si>
  <si>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</si>
  <si>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</si>
  <si>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</si>
  <si>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</si>
  <si>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</si>
  <si>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</si>
  <si>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</si>
  <si>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</si>
  <si>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</si>
  <si>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</si>
  <si>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</si>
  <si>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</si>
  <si>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</si>
  <si>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</si>
  <si>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</si>
  <si>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</si>
  <si>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</si>
  <si>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</si>
  <si>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</si>
  <si>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</si>
  <si>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</si>
  <si>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</si>
  <si>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</si>
  <si>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</si>
  <si>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</si>
  <si>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</si>
  <si>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</si>
  <si>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</si>
  <si>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</si>
  <si>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</si>
  <si>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</si>
  <si>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</si>
  <si>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</si>
  <si>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</si>
  <si>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</si>
  <si>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</si>
  <si>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</si>
  <si>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</si>
  <si>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</si>
  <si>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</si>
  <si>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</si>
  <si>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</si>
  <si>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</si>
  <si>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</si>
  <si>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</si>
  <si>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</si>
  <si>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</si>
  <si>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</si>
  <si>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</si>
  <si>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</si>
  <si>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</si>
  <si>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</si>
  <si>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</si>
  <si>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</si>
  <si>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</si>
  <si>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</si>
  <si>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</si>
  <si>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</si>
  <si>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</si>
  <si>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</si>
  <si>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</si>
  <si>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</si>
  <si>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</si>
  <si>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</si>
  <si>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</si>
  <si>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</si>
  <si>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</si>
  <si>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</si>
  <si>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</si>
  <si>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</si>
  <si>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</si>
  <si>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</si>
  <si>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</si>
  <si>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</si>
  <si>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</si>
  <si>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</si>
  <si>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</si>
  <si>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</si>
  <si>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</si>
  <si>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</si>
  <si>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</si>
  <si>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</si>
  <si>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</si>
  <si>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</si>
  <si>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</si>
  <si>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</si>
  <si>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</si>
  <si>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</si>
  <si>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</si>
  <si>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</si>
  <si>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</si>
  <si>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</si>
  <si>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</si>
  <si>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</si>
  <si>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</si>
  <si>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</si>
  <si>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</si>
  <si>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</si>
  <si>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</si>
  <si>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</si>
  <si>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</si>
  <si>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</si>
  <si>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</si>
  <si>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</si>
  <si>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</si>
  <si>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</si>
  <si>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</si>
  <si>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</si>
  <si>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</si>
  <si>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</si>
  <si>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</si>
  <si>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</si>
  <si>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</si>
  <si>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</si>
  <si>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</si>
  <si>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</si>
  <si>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</si>
  <si>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</si>
  <si>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</si>
  <si>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</si>
  <si>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</si>
  <si>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</si>
  <si>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</si>
  <si>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</si>
  <si>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</si>
  <si>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</si>
  <si>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</si>
  <si>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</si>
  <si>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</si>
  <si>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</si>
  <si>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</si>
  <si>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</si>
  <si>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</si>
  <si>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</si>
  <si>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</si>
  <si>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</si>
  <si>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</si>
  <si>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</si>
  <si>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</si>
  <si>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</si>
  <si>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</si>
  <si>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</si>
  <si>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</si>
  <si>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</si>
  <si>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</si>
  <si>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</si>
  <si>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</si>
  <si>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</si>
  <si>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</si>
  <si>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</si>
  <si>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</si>
  <si>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</si>
  <si>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</si>
  <si>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</si>
  <si>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</si>
  <si>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</si>
  <si>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</si>
  <si>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</si>
  <si>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</si>
  <si>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</si>
  <si>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</si>
  <si>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</si>
  <si>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</si>
  <si>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</si>
  <si>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</si>
  <si>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</si>
  <si>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</si>
  <si>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</si>
  <si>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</si>
  <si>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</si>
  <si>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</si>
  <si>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</si>
  <si>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</si>
  <si>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</si>
  <si>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</si>
  <si>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</si>
  <si>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</si>
  <si>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</si>
  <si>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</si>
  <si>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</si>
  <si>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</si>
  <si>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</si>
  <si>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</si>
  <si>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</si>
  <si>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</si>
  <si>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</si>
  <si>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</si>
  <si>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</si>
  <si>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</si>
  <si>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</si>
  <si>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</si>
  <si>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</si>
  <si>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</si>
  <si>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</si>
  <si>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</si>
  <si>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</si>
  <si>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</si>
  <si>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</si>
  <si>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</si>
  <si>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</si>
  <si>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</si>
  <si>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</si>
  <si>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</si>
  <si>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</si>
  <si>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</si>
  <si>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</si>
  <si>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</si>
  <si>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</si>
  <si>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</si>
  <si>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</si>
  <si>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</si>
  <si>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</si>
  <si>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</si>
  <si>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</si>
  <si>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</si>
  <si>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</si>
  <si>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</si>
  <si>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</si>
  <si>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</si>
  <si>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</si>
  <si>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</si>
  <si>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</si>
  <si>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</si>
  <si>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</si>
  <si>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</si>
  <si>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</si>
  <si>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</si>
  <si>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</si>
  <si>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</si>
  <si>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</si>
  <si>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</si>
  <si>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</si>
  <si>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</si>
  <si>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</si>
  <si>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</si>
  <si>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</si>
  <si>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</si>
  <si>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</si>
  <si>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</si>
  <si>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</si>
  <si>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</si>
  <si>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</si>
  <si>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</si>
  <si>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</si>
  <si>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</si>
  <si>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</si>
  <si>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</si>
  <si>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</si>
  <si>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</si>
  <si>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</si>
  <si>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</si>
  <si>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</si>
  <si>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</si>
  <si>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</si>
  <si>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</si>
  <si>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</si>
  <si>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</si>
  <si>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</si>
  <si>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</si>
  <si>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</si>
  <si>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</si>
  <si>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</si>
  <si>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</si>
  <si>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</si>
  <si>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</si>
  <si>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</si>
  <si>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</si>
  <si>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</si>
  <si>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</si>
  <si>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</si>
  <si>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</si>
  <si>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</si>
  <si>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</si>
  <si>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</si>
  <si>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</si>
  <si>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</si>
  <si>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</si>
  <si>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</si>
  <si>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</si>
  <si>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</si>
  <si>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</si>
  <si>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</si>
  <si>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</si>
  <si>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</si>
  <si>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</si>
  <si>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</si>
  <si>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</si>
  <si>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</si>
  <si>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</si>
  <si>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</si>
  <si>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</si>
  <si>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</si>
  <si>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</si>
  <si>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</si>
  <si>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</si>
  <si>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</si>
  <si>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</si>
  <si>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</si>
  <si>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</si>
  <si>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</si>
  <si>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</si>
  <si>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</si>
  <si>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</si>
  <si>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</si>
  <si>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</si>
  <si>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</si>
  <si>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</si>
  <si>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</si>
  <si>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</si>
  <si>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</si>
  <si>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</si>
  <si>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</si>
  <si>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</si>
  <si>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</si>
  <si>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</si>
  <si>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</si>
  <si>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</si>
  <si>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</si>
  <si>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</si>
  <si>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</si>
  <si>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</si>
  <si>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</si>
  <si>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</si>
  <si>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</si>
  <si>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</si>
  <si>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</si>
  <si>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</si>
  <si>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</si>
  <si>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</si>
  <si>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</si>
  <si>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</si>
  <si>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</si>
  <si>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</si>
  <si>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</si>
  <si>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</si>
  <si>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</si>
  <si>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</si>
  <si>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</si>
  <si>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</si>
  <si>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</si>
  <si>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</si>
  <si>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</si>
  <si>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</si>
  <si>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</si>
  <si>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</si>
  <si>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</si>
  <si>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</si>
  <si>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</si>
  <si>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</si>
  <si>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</si>
  <si>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</si>
  <si>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</si>
  <si>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</si>
  <si>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</si>
  <si>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</si>
  <si>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</si>
  <si>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</si>
  <si>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</si>
  <si>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</si>
  <si>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</si>
  <si>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</si>
  <si>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</si>
  <si>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</si>
  <si>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</si>
  <si>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</si>
  <si>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</si>
  <si>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</si>
  <si>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</si>
  <si>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</si>
  <si>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</si>
  <si>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</si>
  <si>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</si>
  <si>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</si>
  <si>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</si>
  <si>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</si>
  <si>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</si>
  <si>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</si>
  <si>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</si>
  <si>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</si>
  <si>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</si>
  <si>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</si>
  <si>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</si>
  <si>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</si>
  <si>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</si>
  <si>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</si>
  <si>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</si>
  <si>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</si>
  <si>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</si>
  <si>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</si>
  <si>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</si>
  <si>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</si>
  <si>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</si>
  <si>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</si>
  <si>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</si>
  <si>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</si>
  <si>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</si>
  <si>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</si>
  <si>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</si>
  <si>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</si>
  <si>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</si>
  <si>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</si>
  <si>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</si>
  <si>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</si>
  <si>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</si>
  <si>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</si>
  <si>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</si>
  <si>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</si>
  <si>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</si>
  <si>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</si>
  <si>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</si>
  <si>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</si>
  <si>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</si>
  <si>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</si>
  <si>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</si>
  <si>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</si>
  <si>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</si>
  <si>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</si>
  <si>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</si>
  <si>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</si>
  <si>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</si>
  <si>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</si>
  <si>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</si>
  <si>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</si>
  <si>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</si>
  <si>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</si>
  <si>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</si>
  <si>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</si>
  <si>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</si>
  <si>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</si>
  <si>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</si>
  <si>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</si>
  <si>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</si>
  <si>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</si>
  <si>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</si>
  <si>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</si>
  <si>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</si>
  <si>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</si>
  <si>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</si>
  <si>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</si>
  <si>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</si>
  <si>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</si>
  <si>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</si>
  <si>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</si>
  <si>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</si>
  <si>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</si>
  <si>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</si>
  <si>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</si>
  <si>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</si>
  <si>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</si>
  <si>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</si>
  <si>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</si>
  <si>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</si>
  <si>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</si>
  <si>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</si>
  <si>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</si>
  <si>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</si>
  <si>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</si>
  <si>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</si>
  <si>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</si>
  <si>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</si>
  <si>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</si>
  <si>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</si>
  <si>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</si>
  <si>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</si>
  <si>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</si>
  <si>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</si>
  <si>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</si>
  <si>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</si>
  <si>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</si>
  <si>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</si>
  <si>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</si>
  <si>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</si>
  <si>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</si>
  <si>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</si>
  <si>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</si>
  <si>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</si>
  <si>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</si>
  <si>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</si>
  <si>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</si>
  <si>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</si>
  <si>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</si>
  <si>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</si>
  <si>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</si>
  <si>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</si>
  <si>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</si>
  <si>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</si>
  <si>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</si>
  <si>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</si>
  <si>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</si>
  <si>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</si>
  <si>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</si>
  <si>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</si>
  <si>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</si>
  <si>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</si>
  <si>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</si>
  <si>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</si>
  <si>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</si>
  <si>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</si>
  <si>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</si>
  <si>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</si>
  <si>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</si>
  <si>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</si>
  <si>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</si>
  <si>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</si>
  <si>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</si>
  <si>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</si>
  <si>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</si>
  <si>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</si>
  <si>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</si>
  <si>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</si>
  <si>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</si>
  <si>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</si>
  <si>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</si>
  <si>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</si>
  <si>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</si>
  <si>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</si>
  <si>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</si>
  <si>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</si>
  <si>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</si>
  <si>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</si>
  <si>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</si>
  <si>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</si>
  <si>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</si>
  <si>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</si>
  <si>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</si>
  <si>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</si>
  <si>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</si>
  <si>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</si>
  <si>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</si>
  <si>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</si>
  <si>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</si>
  <si>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</si>
  <si>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</si>
  <si>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</si>
  <si>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</si>
  <si>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</si>
  <si>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</si>
  <si>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</si>
  <si>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</si>
  <si>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</si>
  <si>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</si>
  <si>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</si>
  <si>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</si>
  <si>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</si>
  <si>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</si>
  <si>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</si>
  <si>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</si>
  <si>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</si>
  <si>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</si>
  <si>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</si>
  <si>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</si>
  <si>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</si>
  <si>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</si>
  <si>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</si>
  <si>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</si>
  <si>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</si>
  <si>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</si>
  <si>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</si>
  <si>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</si>
  <si>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</si>
  <si>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</si>
  <si>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</si>
  <si>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</si>
  <si>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</si>
  <si>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</si>
  <si>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</si>
  <si>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</si>
  <si>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</si>
  <si>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</si>
  <si>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</si>
  <si>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</si>
  <si>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</si>
  <si>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</si>
  <si>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</si>
  <si>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</si>
  <si>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</si>
  <si>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</si>
  <si>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</si>
  <si>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</si>
  <si>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</si>
  <si>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</si>
  <si>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</si>
  <si>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</si>
  <si>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</si>
  <si>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</si>
  <si>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</si>
  <si>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</si>
  <si>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</si>
  <si>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</si>
  <si>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</si>
  <si>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</si>
  <si>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</si>
  <si>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</si>
  <si>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</si>
  <si>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</si>
  <si>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</si>
  <si>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</si>
  <si>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</si>
  <si>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</si>
  <si>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</si>
  <si>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</si>
  <si>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</si>
  <si>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</si>
  <si>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</si>
  <si>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</si>
  <si>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</si>
  <si>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</si>
  <si>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</si>
  <si>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</si>
  <si>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</si>
  <si>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</si>
  <si>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</si>
  <si>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</si>
  <si>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</si>
  <si>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</si>
  <si>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</si>
  <si>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</si>
  <si>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</si>
  <si>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</si>
  <si>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</si>
  <si>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</si>
  <si>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</si>
  <si>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</si>
  <si>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</si>
  <si>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</si>
  <si>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</si>
  <si>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</si>
  <si>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</si>
  <si>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</si>
  <si>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</si>
  <si>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</si>
  <si>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</si>
  <si>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</si>
  <si>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</si>
  <si>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</si>
  <si>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</si>
  <si>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</si>
  <si>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</si>
  <si>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</si>
  <si>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</si>
  <si>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</si>
  <si>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</si>
  <si>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</si>
  <si>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</si>
  <si>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</si>
  <si>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</si>
  <si>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</si>
  <si>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</si>
  <si>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</si>
  <si>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</si>
  <si>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</si>
  <si>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</si>
  <si>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</si>
  <si>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</si>
  <si>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</si>
  <si>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</si>
  <si>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</si>
  <si>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</si>
  <si>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</si>
  <si>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</si>
  <si>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</si>
  <si>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</si>
  <si>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</si>
  <si>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</si>
  <si>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</si>
  <si>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</si>
  <si>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</si>
  <si>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</si>
  <si>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</si>
  <si>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</si>
  <si>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</si>
  <si>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</si>
  <si>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</si>
  <si>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</si>
  <si>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</si>
  <si>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</si>
  <si>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</si>
  <si>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</si>
  <si>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</si>
  <si>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</si>
  <si>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</si>
  <si>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</si>
  <si>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</si>
  <si>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</si>
  <si>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</si>
  <si>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</si>
  <si>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</si>
  <si>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</si>
  <si>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</si>
  <si>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</si>
  <si>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</si>
  <si>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</si>
  <si>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</si>
  <si>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</si>
  <si>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</si>
  <si>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</si>
  <si>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</si>
  <si>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</si>
  <si>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</si>
  <si>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</si>
  <si>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</si>
  <si>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</si>
  <si>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</si>
  <si>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</si>
  <si>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</si>
  <si>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</si>
  <si>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</si>
  <si>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</si>
  <si>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</si>
  <si>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</si>
  <si>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</si>
  <si>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</si>
  <si>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</si>
  <si>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</si>
  <si>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</si>
  <si>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</si>
  <si>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</si>
  <si>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</si>
  <si>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</si>
  <si>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</si>
  <si>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</si>
  <si>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</si>
  <si>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</si>
  <si>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</si>
  <si>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</si>
  <si>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</si>
  <si>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</si>
  <si>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</si>
  <si>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</si>
  <si>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</si>
  <si>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</si>
  <si>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</si>
  <si>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</si>
  <si>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</si>
  <si>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</si>
  <si>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</si>
  <si>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</si>
  <si>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</si>
  <si>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</si>
  <si>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</si>
  <si>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</si>
  <si>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</si>
  <si>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</si>
  <si>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</si>
  <si>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</si>
  <si>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</si>
  <si>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</si>
  <si>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</si>
  <si>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</si>
  <si>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</si>
  <si>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</si>
  <si>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</si>
  <si>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</si>
  <si>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</si>
  <si>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</si>
  <si>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</si>
  <si>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</si>
  <si>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</si>
  <si>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</si>
  <si>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</si>
  <si>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</si>
  <si>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</si>
  <si>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</si>
  <si>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</si>
  <si>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</si>
  <si>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</si>
  <si>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</si>
  <si>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</si>
  <si>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</si>
  <si>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</si>
  <si>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</si>
  <si>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</si>
  <si>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</si>
  <si>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</si>
  <si>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</si>
  <si>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</si>
  <si>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</si>
  <si>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</si>
  <si>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</si>
  <si>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</si>
  <si>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</si>
  <si>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</si>
  <si>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</si>
  <si>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</si>
  <si>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</si>
  <si>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</si>
  <si>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</si>
  <si>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</si>
  <si>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</si>
  <si>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</si>
  <si>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</si>
  <si>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</si>
  <si>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</si>
  <si>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</si>
  <si>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</si>
  <si>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</si>
  <si>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</si>
  <si>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</si>
  <si>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</si>
  <si>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</si>
  <si>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</si>
  <si>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</si>
  <si>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</si>
  <si>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</si>
  <si>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</si>
  <si>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</si>
  <si>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</si>
  <si>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</si>
  <si>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</si>
  <si>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</si>
  <si>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</si>
  <si>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</si>
  <si>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</si>
  <si>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</si>
  <si>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</si>
  <si>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</si>
  <si>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</si>
  <si>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</si>
  <si>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</si>
  <si>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</si>
  <si>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</si>
  <si>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</si>
  <si>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</si>
  <si>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</si>
  <si>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</si>
  <si>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</si>
  <si>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</si>
  <si>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</si>
  <si>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</si>
  <si>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</si>
  <si>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</si>
  <si>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</si>
  <si>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</si>
  <si>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</si>
  <si>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</si>
  <si>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</si>
  <si>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</si>
  <si>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</si>
  <si>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</si>
  <si>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</si>
  <si>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</si>
  <si>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</si>
  <si>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</si>
  <si>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</si>
  <si>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</si>
  <si>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</si>
  <si>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</si>
  <si>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</si>
  <si>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</si>
  <si>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</si>
  <si>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</si>
  <si>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</si>
  <si>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</si>
  <si>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</si>
  <si>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</si>
  <si>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</si>
  <si>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</si>
  <si>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</si>
  <si>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</si>
  <si>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</si>
  <si>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</si>
  <si>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</si>
  <si>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</si>
  <si>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</si>
  <si>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</si>
  <si>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</si>
  <si>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</si>
  <si>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</si>
  <si>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</si>
  <si>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</si>
  <si>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</si>
  <si>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</si>
  <si>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</si>
  <si>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</si>
  <si>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</si>
  <si>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</si>
  <si>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</si>
  <si>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</si>
  <si>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</si>
  <si>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</si>
  <si>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</si>
  <si>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</si>
  <si>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</si>
  <si>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</si>
  <si>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</si>
  <si>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</si>
  <si>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</si>
  <si>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</si>
  <si>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</si>
  <si>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</si>
  <si>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</si>
  <si>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</si>
  <si>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</si>
  <si>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</si>
  <si>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</si>
  <si>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</si>
  <si>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</si>
  <si>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</si>
  <si>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</si>
  <si>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</si>
  <si>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</si>
  <si>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</si>
  <si>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</si>
  <si>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</si>
  <si>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</si>
  <si>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</si>
  <si>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</si>
  <si>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</si>
  <si>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</si>
  <si>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</si>
  <si>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</si>
  <si>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</si>
  <si>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</si>
  <si>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</si>
  <si>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</si>
  <si>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</si>
  <si>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</si>
  <si>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</si>
  <si>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</si>
  <si>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</si>
  <si>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</si>
  <si>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</si>
  <si>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</si>
  <si>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</si>
  <si>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</si>
  <si>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</si>
  <si>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</si>
  <si>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</si>
  <si>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</si>
  <si>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</si>
  <si>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</si>
  <si>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</si>
  <si>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</si>
  <si>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</si>
  <si>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</si>
  <si>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</si>
  <si>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</si>
  <si>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</si>
  <si>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</si>
  <si>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</si>
  <si>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</si>
  <si>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</si>
  <si>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</si>
  <si>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</si>
  <si>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</si>
  <si>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</si>
  <si>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</si>
  <si>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</si>
  <si>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</si>
  <si>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</si>
  <si>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</si>
  <si>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</si>
  <si>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</si>
  <si>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</si>
  <si>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</si>
  <si>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</si>
  <si>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</si>
  <si>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</si>
  <si>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</si>
  <si>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</si>
  <si>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</si>
  <si>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</si>
  <si>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</si>
  <si>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</si>
  <si>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</si>
  <si>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</si>
  <si>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</si>
  <si>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</si>
  <si>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</si>
  <si>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</si>
  <si>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</si>
  <si>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</si>
  <si>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</si>
  <si>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</si>
  <si>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</si>
  <si>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</si>
  <si>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</si>
  <si>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</si>
  <si>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</si>
  <si>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</si>
  <si>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</si>
  <si>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</si>
  <si>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</si>
  <si>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</si>
  <si>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</si>
  <si>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</si>
  <si>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</si>
  <si>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</si>
  <si>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</si>
  <si>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</si>
  <si>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</si>
  <si>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</si>
  <si>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</si>
  <si>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</si>
  <si>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</si>
  <si>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</si>
  <si>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</si>
  <si>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</si>
  <si>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</si>
  <si>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</si>
  <si>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</si>
  <si>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</si>
  <si>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</si>
  <si>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</si>
  <si>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</si>
  <si>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</si>
  <si>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</si>
  <si>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</si>
  <si>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</si>
  <si>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</si>
  <si>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</si>
  <si>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</si>
  <si>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</si>
  <si>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</si>
  <si>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</si>
  <si>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</si>
  <si>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</si>
  <si>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</si>
  <si>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</si>
  <si>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</si>
  <si>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</si>
  <si>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</si>
  <si>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</si>
  <si>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</si>
  <si>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</si>
  <si>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</si>
  <si>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</si>
  <si>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</si>
  <si>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</si>
  <si>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</si>
  <si>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</si>
  <si>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</si>
  <si>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</si>
  <si>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</si>
  <si>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</si>
  <si>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</si>
  <si>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</si>
  <si>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</si>
  <si>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</si>
  <si>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</si>
  <si>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</si>
  <si>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</si>
  <si>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</si>
  <si>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</si>
  <si>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</si>
  <si>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</si>
  <si>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</si>
  <si>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</si>
  <si>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</si>
  <si>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</si>
  <si>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</si>
  <si>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</si>
  <si>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</si>
  <si>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</si>
  <si>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</si>
  <si>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</si>
  <si>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</si>
  <si>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</si>
  <si>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</si>
  <si>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</si>
  <si>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</si>
  <si>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</si>
  <si>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</si>
  <si>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</si>
  <si>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</si>
  <si>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</si>
  <si>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</si>
  <si>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</si>
  <si>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</si>
  <si>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</si>
  <si>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</si>
  <si>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</si>
  <si>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</si>
  <si>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</si>
  <si>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</si>
  <si>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</si>
  <si>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</si>
  <si>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</si>
  <si>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</si>
  <si>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</si>
  <si>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</si>
  <si>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</si>
  <si>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</si>
  <si>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</si>
  <si>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</si>
  <si>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</si>
  <si>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</si>
  <si>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</si>
  <si>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</si>
  <si>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</si>
  <si>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</si>
  <si>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</si>
  <si>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</si>
  <si>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</si>
  <si>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</si>
  <si>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</si>
  <si>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</si>
  <si>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</si>
  <si>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</si>
  <si>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</si>
  <si>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</si>
  <si>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</si>
  <si>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</si>
  <si>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</si>
  <si>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</si>
  <si>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</si>
  <si>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</si>
  <si>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</si>
  <si>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</si>
  <si>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</si>
  <si>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</si>
  <si>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</si>
  <si>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</si>
  <si>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</si>
  <si>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</si>
  <si>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</si>
  <si>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</si>
  <si>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</si>
  <si>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</si>
  <si>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</si>
  <si>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</si>
  <si>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</si>
  <si>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</si>
  <si>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</si>
  <si>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</si>
  <si>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</si>
  <si>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</si>
  <si>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</si>
  <si>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</si>
  <si>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</si>
  <si>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</si>
  <si>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</si>
  <si>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</si>
  <si>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</si>
  <si>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</si>
  <si>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</si>
  <si>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</si>
  <si>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</si>
  <si>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</si>
  <si>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</si>
  <si>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</si>
  <si>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</si>
  <si>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</si>
  <si>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</si>
  <si>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</si>
  <si>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</si>
  <si>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</si>
  <si>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</si>
  <si>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</si>
  <si>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</si>
  <si>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</si>
  <si>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</si>
  <si>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</si>
  <si>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</si>
  <si>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</si>
  <si>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</si>
  <si>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</si>
  <si>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</si>
  <si>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</si>
  <si>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</si>
  <si>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</si>
  <si>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</si>
  <si>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</si>
  <si>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</si>
  <si>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</si>
  <si>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</si>
  <si>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</si>
  <si>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</si>
  <si>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</si>
  <si>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</si>
  <si>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</si>
  <si>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</si>
  <si>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</si>
  <si>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</si>
  <si>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</si>
  <si>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</si>
  <si>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</si>
  <si>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</si>
  <si>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</si>
  <si>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</si>
  <si>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</si>
  <si>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</si>
  <si>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</si>
  <si>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</si>
  <si>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</si>
  <si>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</si>
  <si>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</si>
  <si>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</si>
  <si>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</si>
  <si>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</si>
  <si>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</si>
  <si>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</si>
  <si>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</si>
  <si>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</si>
  <si>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</si>
  <si>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</si>
  <si>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</si>
  <si>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</si>
  <si>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</si>
  <si>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</si>
  <si>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</si>
  <si>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</si>
  <si>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</si>
  <si>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</si>
  <si>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</si>
  <si>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</si>
  <si>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</si>
  <si>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</si>
  <si>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</si>
  <si>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</si>
  <si>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</si>
  <si>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</si>
  <si>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</si>
  <si>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</si>
  <si>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</si>
  <si>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</si>
  <si>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</si>
  <si>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</si>
  <si>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</si>
  <si>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</si>
  <si>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</si>
  <si>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</si>
  <si>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</si>
  <si>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</si>
  <si>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</si>
  <si>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</si>
  <si>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</si>
  <si>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</si>
  <si>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</si>
  <si>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</si>
  <si>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</si>
  <si>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</si>
  <si>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</si>
  <si>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</si>
  <si>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</si>
  <si>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</si>
  <si>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</si>
  <si>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</si>
  <si>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</si>
  <si>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</si>
  <si>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</si>
  <si>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</si>
  <si>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</si>
  <si>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</si>
  <si>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</si>
  <si>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</si>
  <si>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</si>
  <si>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</si>
  <si>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</si>
  <si>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</si>
  <si>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</si>
  <si>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</si>
  <si>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</si>
  <si>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</si>
  <si>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</si>
  <si>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</si>
  <si>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</si>
  <si>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</si>
  <si>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</si>
  <si>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</si>
  <si>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</si>
  <si>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</si>
  <si>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</si>
  <si>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</si>
  <si>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</si>
  <si>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</si>
  <si>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</si>
  <si>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</si>
  <si>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</si>
  <si>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</si>
  <si>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</si>
  <si>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</si>
  <si>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</si>
  <si>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</si>
  <si>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</si>
  <si>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</si>
  <si>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</si>
  <si>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</si>
  <si>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</si>
  <si>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</si>
  <si>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</si>
  <si>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</si>
  <si>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</si>
  <si>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</si>
  <si>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</si>
  <si>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</si>
  <si>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</si>
  <si>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</si>
  <si>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</si>
  <si>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</si>
  <si>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</si>
  <si>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</si>
  <si>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</si>
  <si>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</si>
  <si>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</si>
  <si>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</si>
  <si>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</si>
  <si>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</si>
  <si>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</si>
  <si>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</si>
  <si>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</si>
  <si>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</si>
  <si>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</si>
  <si>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</si>
  <si>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</si>
  <si>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</si>
  <si>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</si>
  <si>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</si>
  <si>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</si>
  <si>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</si>
  <si>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</si>
  <si>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</si>
  <si>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</si>
  <si>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</si>
  <si>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</si>
  <si>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</si>
  <si>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</si>
  <si>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</si>
  <si>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</si>
  <si>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</si>
  <si>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</si>
  <si>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</si>
  <si>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</si>
  <si>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</si>
  <si>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</si>
  <si>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</si>
  <si>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</si>
  <si>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</si>
  <si>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</si>
  <si>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</si>
  <si>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</si>
  <si>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</si>
  <si>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</si>
  <si>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</si>
  <si>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</si>
  <si>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</si>
  <si>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</si>
  <si>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</si>
  <si>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</si>
  <si>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</si>
  <si>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</si>
  <si>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</si>
  <si>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</si>
  <si>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</si>
  <si>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</si>
  <si>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</si>
  <si>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</si>
  <si>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</si>
  <si>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</si>
  <si>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</si>
  <si>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</si>
  <si>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</si>
  <si>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</si>
  <si>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</si>
  <si>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</si>
  <si>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</si>
  <si>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</si>
  <si>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</si>
  <si>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</si>
  <si>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</si>
  <si>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</si>
  <si>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</si>
  <si>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</si>
  <si>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</si>
  <si>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</si>
  <si>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</si>
  <si>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</si>
  <si>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</si>
  <si>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</si>
  <si>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</si>
  <si>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</si>
  <si>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</si>
  <si>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</si>
  <si>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</si>
  <si>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</si>
  <si>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</si>
  <si>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</si>
  <si>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</si>
  <si>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</si>
  <si>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</si>
  <si>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</si>
  <si>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</si>
  <si>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</si>
  <si>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</si>
  <si>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</si>
  <si>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</si>
  <si>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</si>
  <si>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</si>
  <si>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</si>
  <si>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</si>
  <si>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</si>
  <si>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</si>
  <si>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</si>
  <si>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</si>
  <si>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</si>
  <si>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</si>
  <si>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</si>
  <si>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</si>
  <si>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</si>
  <si>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</si>
  <si>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</si>
  <si>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</si>
  <si>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</si>
  <si>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</si>
  <si>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</si>
  <si>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</si>
  <si>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</si>
  <si>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</si>
  <si>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</si>
  <si>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</si>
  <si>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</si>
  <si>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</si>
  <si>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</si>
  <si>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</si>
  <si>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</si>
  <si>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</si>
  <si>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</si>
  <si>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</si>
  <si>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</si>
  <si>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</si>
  <si>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</si>
  <si>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</si>
  <si>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</si>
  <si>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</si>
  <si>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</si>
  <si>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</si>
  <si>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</si>
  <si>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</si>
  <si>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</si>
  <si>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</si>
  <si>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</si>
  <si>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</si>
  <si>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</si>
  <si>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</si>
  <si>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</si>
  <si>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</si>
  <si>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</si>
  <si>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</si>
  <si>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</si>
  <si>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</si>
  <si>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</si>
  <si>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</si>
  <si>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</si>
  <si>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</si>
  <si>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</si>
  <si>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</si>
  <si>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</si>
  <si>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</si>
  <si>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</si>
  <si>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</si>
  <si>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</si>
  <si>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</si>
  <si>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</si>
  <si>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</si>
  <si>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</si>
  <si>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</si>
  <si>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</si>
  <si>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</si>
  <si>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</si>
  <si>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</si>
  <si>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</si>
  <si>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</si>
  <si>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</si>
  <si>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</si>
  <si>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</si>
  <si>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</si>
  <si>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</si>
  <si>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</si>
  <si>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</si>
  <si>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</si>
  <si>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</si>
  <si>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</si>
  <si>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</si>
  <si>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</si>
  <si>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</si>
  <si>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</si>
  <si>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</si>
  <si>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</si>
  <si>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</si>
  <si>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</si>
  <si>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</si>
  <si>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</si>
  <si>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</si>
  <si>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</si>
  <si>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</si>
  <si>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</si>
  <si>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</si>
  <si>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</si>
  <si>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</si>
  <si>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</si>
  <si>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</si>
  <si>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</si>
  <si>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</si>
  <si>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</si>
  <si>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</si>
  <si>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</si>
  <si>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</si>
  <si>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</si>
  <si>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</si>
  <si>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</si>
  <si>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</si>
  <si>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</si>
  <si>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</si>
  <si>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</si>
  <si>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</si>
  <si>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</si>
  <si>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</si>
  <si>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</si>
  <si>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</si>
  <si>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</si>
  <si>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</si>
  <si>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</si>
  <si>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</si>
  <si>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</si>
  <si>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</si>
  <si>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</si>
  <si>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</si>
  <si>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</si>
  <si>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</si>
  <si>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</si>
  <si>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</si>
  <si>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</si>
  <si>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</si>
  <si>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</si>
  <si>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</si>
  <si>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</si>
  <si>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</si>
  <si>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</si>
  <si>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</si>
  <si>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</si>
  <si>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</si>
  <si>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</si>
  <si>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</si>
  <si>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</si>
  <si>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</si>
  <si>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</si>
  <si>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</si>
  <si>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</si>
  <si>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</si>
  <si>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</si>
  <si>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</si>
  <si>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</si>
  <si>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</si>
  <si>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</si>
  <si>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</si>
  <si>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</si>
  <si>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</si>
  <si>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</si>
  <si>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</si>
  <si>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</si>
  <si>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</si>
  <si>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</si>
  <si>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</si>
  <si>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</si>
  <si>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</si>
  <si>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</si>
  <si>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</si>
  <si>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</si>
  <si>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</si>
  <si>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</si>
  <si>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</si>
  <si>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</si>
  <si>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</si>
  <si>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</si>
  <si>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</si>
  <si>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</si>
  <si>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</si>
  <si>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</si>
  <si>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</si>
  <si>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</si>
  <si>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</si>
  <si>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</si>
  <si>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</si>
  <si>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</si>
  <si>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</si>
  <si>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</si>
  <si>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</si>
  <si>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</si>
  <si>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</si>
  <si>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</si>
  <si>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</si>
  <si>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</si>
  <si>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</si>
  <si>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</si>
  <si>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</si>
  <si>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</si>
  <si>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</si>
  <si>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</si>
  <si>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</si>
  <si>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</si>
  <si>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</si>
  <si>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</si>
  <si>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</si>
  <si>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</si>
  <si>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</si>
  <si>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</si>
  <si>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</si>
  <si>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</si>
  <si>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</si>
  <si>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</si>
  <si>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</si>
  <si>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</si>
  <si>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</si>
  <si>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</si>
  <si>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</si>
  <si>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</si>
  <si>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</si>
  <si>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</si>
  <si>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</si>
  <si>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</si>
  <si>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</si>
  <si>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</si>
  <si>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</si>
  <si>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</si>
  <si>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</si>
  <si>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</si>
  <si>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</si>
  <si>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</si>
  <si>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</si>
  <si>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</si>
  <si>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</si>
  <si>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</si>
  <si>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</si>
  <si>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</si>
  <si>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</si>
  <si>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</si>
  <si>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</si>
  <si>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</si>
  <si>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</si>
  <si>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</si>
  <si>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</si>
  <si>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</si>
  <si>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</si>
  <si>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</si>
  <si>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</si>
  <si>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</si>
  <si>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</si>
  <si>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</si>
  <si>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</si>
  <si>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</si>
  <si>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</si>
  <si>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</si>
  <si>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</si>
  <si>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</si>
  <si>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</si>
  <si>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</si>
  <si>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</si>
  <si>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</si>
  <si>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</si>
  <si>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</si>
  <si>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</si>
  <si>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</si>
  <si>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</si>
  <si>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</si>
  <si>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</si>
  <si>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</si>
  <si>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</si>
  <si>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</si>
  <si>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</si>
  <si>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</si>
  <si>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</si>
  <si>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</si>
  <si>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</si>
  <si>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</si>
  <si>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</si>
  <si>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</si>
  <si>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</si>
  <si>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</si>
  <si>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</si>
  <si>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</si>
  <si>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</si>
  <si>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</si>
  <si>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</si>
  <si>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</si>
  <si>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</si>
  <si>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</si>
  <si>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</si>
  <si>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</si>
  <si>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</si>
  <si>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</si>
  <si>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</si>
  <si>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</si>
  <si>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</si>
  <si>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</si>
  <si>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</si>
  <si>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</si>
  <si>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</si>
  <si>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</si>
  <si>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</si>
  <si>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</si>
  <si>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</si>
  <si>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</si>
  <si>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</si>
  <si>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</si>
  <si>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</si>
  <si>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</si>
  <si>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</si>
  <si>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</si>
  <si>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</si>
  <si>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</si>
  <si>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</si>
  <si>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</si>
  <si>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</si>
  <si>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</si>
  <si>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</si>
  <si>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</si>
  <si>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</si>
  <si>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</si>
  <si>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</si>
  <si>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</si>
  <si>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</si>
  <si>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</si>
  <si>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</si>
  <si>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</si>
  <si>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</si>
  <si>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</si>
  <si>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</si>
  <si>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</si>
  <si>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</si>
  <si>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</si>
  <si>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</si>
  <si>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</si>
  <si>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</si>
  <si>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</si>
  <si>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</si>
  <si>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</si>
  <si>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</si>
  <si>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</si>
  <si>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</si>
  <si>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</si>
  <si>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</si>
  <si>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</si>
  <si>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</si>
  <si>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</si>
  <si>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</si>
  <si>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</si>
  <si>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</si>
  <si>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</si>
  <si>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</si>
  <si>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</si>
  <si>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</si>
  <si>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</si>
  <si>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</si>
  <si>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</si>
  <si>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</si>
  <si>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</si>
  <si>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</si>
  <si>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</si>
  <si>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</si>
  <si>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</si>
  <si>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</si>
  <si>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</si>
  <si>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</si>
  <si>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</si>
  <si>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</si>
  <si>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</si>
  <si>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</si>
  <si>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</si>
  <si>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</si>
  <si>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</si>
  <si>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</si>
  <si>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</si>
  <si>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</si>
  <si>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</si>
  <si>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</si>
  <si>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</si>
  <si>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</si>
  <si>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</si>
  <si>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</si>
  <si>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</si>
  <si>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</si>
  <si>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</si>
  <si>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</si>
  <si>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</si>
  <si>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</si>
  <si>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</si>
  <si>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</si>
  <si>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</si>
  <si>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</si>
  <si>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</si>
  <si>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</si>
  <si>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</si>
  <si>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</si>
  <si>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</si>
  <si>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</si>
  <si>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</si>
  <si>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</si>
  <si>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</si>
  <si>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</si>
  <si>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</si>
  <si>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</si>
  <si>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</si>
  <si>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</si>
  <si>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</si>
  <si>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</si>
  <si>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</si>
  <si>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</si>
  <si>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</si>
  <si>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</si>
  <si>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</si>
  <si>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</si>
  <si>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</si>
  <si>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</si>
  <si>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</si>
  <si>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</si>
  <si>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</si>
  <si>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</si>
  <si>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</si>
  <si>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</si>
  <si>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</si>
  <si>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</si>
  <si>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</si>
  <si>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</si>
  <si>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</si>
  <si>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</si>
  <si>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</si>
  <si>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</si>
  <si>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</si>
  <si>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</si>
  <si>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</si>
  <si>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</si>
  <si>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</si>
  <si>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</si>
  <si>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</si>
  <si>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</si>
  <si>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</si>
  <si>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</si>
  <si>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</si>
  <si>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</si>
  <si>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</si>
  <si>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</si>
  <si>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</si>
  <si>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</si>
  <si>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</si>
  <si>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</si>
  <si>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</si>
  <si>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</si>
  <si>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</si>
  <si>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</si>
  <si>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</si>
  <si>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</si>
  <si>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</si>
  <si>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</si>
  <si>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</si>
  <si>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</si>
  <si>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</si>
  <si>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</si>
  <si>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</si>
  <si>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</si>
  <si>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</si>
  <si>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</si>
  <si>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</si>
  <si>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</si>
  <si>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</si>
  <si>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</si>
  <si>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</si>
  <si>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</si>
  <si>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</si>
  <si>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</si>
  <si>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</si>
  <si>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</si>
  <si>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</si>
  <si>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</si>
  <si>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</si>
  <si>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</si>
  <si>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</si>
  <si>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</si>
  <si>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</si>
  <si>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</si>
  <si>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</si>
  <si>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</si>
  <si>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</si>
  <si>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</si>
  <si>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</si>
  <si>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</si>
  <si>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</si>
  <si>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</si>
  <si>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</si>
  <si>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</si>
  <si>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</si>
  <si>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</si>
  <si>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</si>
  <si>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</si>
  <si>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</si>
  <si>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</si>
  <si>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</si>
  <si>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</si>
  <si>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</si>
  <si>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</si>
  <si>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</si>
  <si>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</si>
  <si>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</si>
  <si>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</si>
  <si>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</si>
  <si>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</si>
  <si>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</si>
  <si>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</si>
  <si>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</si>
  <si>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</si>
  <si>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</si>
  <si>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</si>
  <si>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</si>
  <si>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</si>
  <si>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</si>
  <si>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</si>
  <si>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</si>
  <si>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</si>
  <si>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</si>
  <si>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</si>
  <si>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</si>
  <si>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</si>
  <si>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</si>
  <si>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</si>
  <si>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</si>
  <si>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</si>
  <si>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</si>
  <si>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</si>
  <si>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</si>
  <si>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</si>
  <si>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</si>
  <si>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</si>
  <si>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</si>
  <si>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</si>
  <si>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</si>
  <si>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</si>
  <si>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</si>
  <si>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</si>
  <si>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</si>
  <si>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</si>
  <si>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</si>
  <si>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</si>
  <si>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</si>
  <si>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</si>
  <si>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</si>
  <si>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</si>
  <si>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</si>
  <si>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</si>
  <si>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</si>
  <si>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</si>
  <si>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</si>
  <si>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</si>
  <si>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</si>
  <si>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</si>
  <si>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</si>
  <si>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</si>
  <si>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</si>
  <si>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</si>
  <si>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</si>
  <si>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</si>
  <si>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</si>
  <si>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</si>
  <si>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</si>
  <si>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</si>
  <si>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</si>
  <si>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</si>
  <si>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</si>
  <si>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</si>
  <si>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</si>
  <si>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</si>
  <si>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</si>
  <si>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</si>
  <si>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</si>
  <si>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</si>
  <si>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</si>
  <si>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</si>
  <si>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</si>
  <si>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</si>
  <si>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</si>
  <si>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</si>
  <si>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</si>
  <si>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</si>
  <si>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</si>
  <si>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</si>
  <si>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</si>
  <si>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</si>
  <si>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</si>
  <si>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</si>
  <si>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</si>
  <si>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</si>
  <si>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</si>
  <si>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</si>
  <si>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</si>
  <si>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</si>
  <si>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</si>
  <si>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</si>
  <si>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</si>
  <si>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</si>
  <si>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</si>
  <si>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</si>
  <si>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</si>
  <si>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</si>
  <si>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</si>
  <si>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</si>
  <si>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</si>
  <si>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</si>
  <si>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</si>
  <si>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</si>
  <si>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</si>
  <si>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</si>
  <si>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</si>
  <si>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</si>
  <si>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</si>
  <si>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</si>
  <si>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</si>
  <si>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</si>
  <si>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</si>
  <si>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</si>
  <si>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</si>
  <si>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</si>
  <si>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</si>
  <si>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</si>
  <si>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</si>
  <si>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</si>
  <si>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</si>
  <si>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</si>
  <si>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</si>
  <si>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</si>
  <si>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</si>
  <si>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</si>
  <si>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</si>
  <si>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</si>
  <si>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</si>
  <si>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</si>
  <si>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</si>
  <si>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</si>
  <si>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</si>
  <si>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</si>
  <si>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</si>
  <si>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</si>
  <si>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</si>
  <si>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</si>
  <si>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</si>
  <si>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</si>
  <si>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</si>
  <si>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</si>
  <si>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</si>
  <si>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</si>
  <si>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</si>
  <si>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</si>
  <si>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</si>
  <si>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</si>
  <si>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</si>
  <si>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</si>
  <si>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</si>
  <si>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</si>
  <si>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</si>
  <si>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</si>
  <si>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</si>
  <si>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</si>
  <si>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</si>
  <si>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</si>
  <si>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</si>
  <si>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</si>
  <si>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</si>
  <si>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</si>
  <si>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</si>
  <si>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</si>
  <si>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</si>
  <si>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</si>
  <si>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</si>
  <si>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</si>
  <si>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</si>
  <si>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</si>
  <si>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</si>
  <si>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</si>
  <si>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</si>
  <si>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</si>
  <si>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</si>
  <si>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</si>
  <si>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</si>
  <si>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</si>
  <si>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</si>
  <si>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</si>
  <si>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</si>
  <si>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</si>
  <si>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</si>
  <si>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</si>
  <si>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</si>
  <si>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</si>
  <si>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</si>
  <si>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</si>
  <si>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</si>
  <si>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</si>
  <si>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</si>
  <si>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</si>
  <si>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</si>
  <si>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</si>
  <si>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</si>
  <si>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</si>
  <si>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</si>
  <si>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</si>
  <si>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</si>
  <si>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</si>
  <si>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</si>
  <si>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</si>
  <si>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</si>
  <si>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</si>
  <si>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</si>
  <si>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</si>
  <si>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</si>
  <si>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</si>
  <si>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</si>
  <si>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</si>
  <si>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</si>
  <si>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</si>
  <si>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</si>
  <si>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</si>
  <si>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</si>
  <si>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</si>
  <si>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</si>
  <si>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</si>
  <si>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</si>
  <si>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</si>
  <si>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</si>
  <si>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</si>
  <si>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</si>
  <si>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</si>
  <si>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</si>
  <si>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</si>
  <si>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</si>
  <si>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</si>
  <si>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</si>
  <si>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</si>
  <si>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</si>
  <si>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</si>
  <si>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</si>
  <si>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</si>
  <si>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</si>
  <si>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</si>
  <si>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</si>
  <si>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</si>
  <si>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</si>
  <si>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</si>
  <si>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</si>
  <si>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</si>
  <si>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</si>
  <si>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</si>
  <si>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</si>
  <si>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</si>
  <si>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</si>
  <si>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</si>
  <si>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</si>
  <si>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</si>
  <si>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</si>
  <si>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</si>
  <si>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</si>
  <si>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</si>
  <si>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</si>
  <si>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</si>
  <si>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</si>
  <si>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</si>
  <si>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</si>
  <si>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</si>
  <si>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</si>
  <si>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</si>
  <si>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</si>
  <si>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</si>
  <si>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</si>
  <si>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</si>
  <si>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</si>
  <si>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</si>
  <si>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</si>
  <si>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</si>
  <si>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</si>
  <si>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</si>
  <si>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</si>
  <si>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</si>
  <si>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</si>
  <si>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</si>
  <si>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</si>
  <si>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</si>
  <si>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</si>
  <si>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</si>
  <si>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</si>
  <si>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</si>
  <si>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</si>
  <si>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</si>
  <si>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</si>
  <si>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</si>
  <si>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</si>
  <si>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</si>
  <si>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</si>
  <si>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</si>
  <si>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</si>
  <si>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</si>
  <si>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</si>
  <si>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</si>
  <si>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</si>
  <si>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</si>
  <si>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</si>
  <si>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</si>
  <si>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</si>
  <si>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</si>
  <si>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</si>
  <si>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</si>
  <si>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</si>
  <si>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</si>
  <si>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</si>
  <si>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</si>
  <si>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</si>
  <si>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</si>
  <si>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</si>
  <si>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</si>
  <si>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</si>
  <si>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</si>
  <si>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</si>
  <si>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</si>
  <si>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</si>
  <si>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</si>
  <si>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</si>
  <si>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</si>
  <si>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</si>
  <si>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</si>
  <si>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</si>
  <si>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</si>
  <si>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</si>
  <si>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</si>
  <si>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</si>
  <si>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</si>
  <si>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</si>
  <si>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</si>
  <si>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</si>
  <si>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</si>
  <si>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</si>
  <si>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</si>
  <si>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</si>
  <si>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</si>
  <si>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</si>
  <si>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</si>
  <si>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</si>
  <si>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</si>
  <si>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</si>
  <si>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</si>
  <si>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</si>
  <si>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</si>
  <si>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</si>
  <si>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</si>
  <si>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</si>
  <si>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</si>
  <si>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</si>
  <si>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</si>
  <si>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</si>
  <si>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</si>
  <si>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</si>
  <si>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</si>
  <si>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</si>
  <si>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</si>
  <si>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</si>
  <si>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</si>
  <si>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</si>
  <si>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</si>
  <si>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</si>
  <si>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</si>
  <si>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</si>
  <si>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</si>
  <si>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</si>
  <si>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</si>
  <si>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</si>
  <si>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</si>
  <si>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</si>
  <si>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</si>
  <si>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</si>
  <si>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</si>
  <si>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</si>
  <si>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</si>
  <si>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</si>
  <si>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</si>
  <si>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</si>
  <si>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</si>
  <si>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</si>
  <si>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</si>
  <si>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</si>
  <si>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</si>
  <si>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</si>
  <si>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</si>
  <si>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</si>
  <si>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</si>
  <si>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</si>
  <si>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</si>
  <si>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</si>
  <si>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</si>
  <si>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</si>
  <si>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</si>
  <si>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</si>
  <si>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</si>
  <si>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</si>
  <si>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</si>
  <si>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</si>
  <si>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</si>
  <si>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</si>
  <si>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</si>
  <si>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</si>
  <si>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</si>
  <si>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</si>
  <si>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</si>
  <si>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</si>
  <si>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</si>
  <si>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</si>
  <si>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</si>
  <si>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</si>
  <si>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</si>
  <si>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</si>
  <si>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</si>
  <si>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</si>
  <si>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</si>
  <si>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</si>
  <si>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</si>
  <si>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</si>
  <si>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</si>
  <si>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</si>
  <si>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</si>
  <si>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</si>
  <si>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</si>
  <si>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</si>
  <si>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</si>
  <si>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</si>
  <si>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</si>
  <si>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</si>
  <si>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</si>
  <si>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</si>
  <si>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</si>
  <si>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</si>
  <si>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</si>
  <si>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</si>
  <si>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</si>
  <si>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</si>
  <si>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</si>
  <si>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</si>
  <si>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</si>
  <si>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</si>
  <si>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</si>
  <si>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</si>
  <si>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</si>
  <si>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</si>
  <si>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</si>
  <si>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</si>
  <si>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</si>
  <si>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</si>
  <si>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</si>
  <si>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</si>
  <si>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</si>
  <si>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</si>
  <si>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</si>
  <si>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</si>
  <si>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</si>
  <si>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</si>
  <si>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</si>
  <si>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</si>
  <si>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</si>
  <si>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</si>
  <si>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</si>
  <si>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</si>
  <si>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</si>
  <si>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</si>
  <si>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</si>
  <si>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</si>
  <si>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</si>
  <si>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</si>
  <si>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</si>
  <si>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</si>
  <si>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</si>
  <si>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</si>
  <si>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</si>
  <si>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</si>
  <si>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</si>
  <si>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</si>
  <si>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</si>
  <si>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</si>
  <si>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</si>
  <si>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</si>
  <si>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</si>
  <si>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</si>
  <si>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</si>
  <si>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</si>
  <si>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</si>
  <si>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</si>
  <si>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</si>
  <si>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</si>
  <si>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</si>
  <si>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</si>
  <si>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</si>
  <si>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</si>
  <si>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</si>
  <si>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</si>
  <si>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</si>
  <si>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</si>
  <si>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</si>
  <si>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</si>
  <si>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</si>
  <si>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</si>
  <si>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</si>
  <si>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</si>
  <si>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</si>
  <si>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</si>
  <si>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</si>
  <si>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</si>
  <si>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</si>
  <si>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</si>
  <si>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</si>
  <si>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</si>
  <si>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</si>
  <si>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</si>
  <si>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</si>
  <si>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</si>
  <si>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</si>
  <si>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</si>
  <si>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</si>
  <si>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</si>
  <si>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</si>
  <si>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</si>
  <si>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</si>
  <si>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</si>
  <si>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</si>
  <si>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</si>
  <si>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</si>
  <si>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</si>
  <si>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</si>
  <si>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</si>
  <si>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</si>
  <si>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</si>
  <si>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</si>
  <si>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</si>
  <si>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</si>
  <si>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</si>
  <si>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</si>
  <si>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</si>
  <si>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</si>
  <si>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</si>
  <si>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</si>
  <si>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</si>
  <si>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</si>
  <si>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</si>
  <si>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</si>
  <si>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</si>
  <si>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</si>
  <si>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</si>
  <si>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</si>
  <si>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</si>
  <si>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</si>
  <si>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</si>
  <si>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</si>
  <si>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</si>
  <si>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</si>
  <si>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</si>
  <si>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</si>
  <si>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</si>
  <si>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</si>
  <si>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</si>
  <si>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</si>
  <si>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</si>
  <si>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</si>
  <si>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</si>
  <si>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</si>
  <si>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</si>
  <si>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</si>
  <si>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</si>
  <si>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</si>
  <si>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</si>
  <si>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</si>
  <si>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</si>
  <si>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</si>
  <si>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</si>
  <si>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</si>
  <si>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</si>
  <si>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</si>
  <si>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</si>
  <si>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</si>
  <si>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</si>
  <si>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</si>
  <si>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</si>
  <si>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</si>
  <si>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</si>
  <si>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</si>
  <si>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</si>
  <si>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</si>
  <si>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</si>
  <si>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</si>
  <si>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</si>
  <si>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</si>
  <si>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</si>
  <si>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</si>
  <si>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</si>
  <si>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</si>
  <si>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</si>
  <si>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</si>
  <si>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</si>
  <si>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</si>
  <si>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</si>
  <si>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</si>
  <si>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</si>
  <si>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</si>
  <si>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</si>
  <si>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</si>
  <si>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</si>
  <si>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</si>
  <si>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</si>
  <si>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</si>
  <si>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</si>
  <si>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</si>
  <si>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</si>
  <si>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</si>
  <si>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</si>
  <si>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</si>
  <si>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</si>
  <si>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</si>
  <si>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</si>
  <si>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</si>
  <si>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</si>
  <si>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</si>
  <si>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</si>
  <si>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</si>
  <si>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</si>
  <si>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</si>
  <si>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</si>
  <si>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</si>
  <si>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</si>
  <si>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</si>
  <si>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</si>
  <si>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</si>
  <si>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</si>
  <si>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</si>
  <si>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</si>
  <si>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</si>
  <si>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</si>
  <si>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</si>
  <si>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</si>
  <si>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</si>
  <si>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</si>
  <si>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</si>
  <si>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</si>
  <si>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</si>
  <si>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</si>
  <si>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</si>
  <si>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</si>
  <si>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</si>
  <si>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</si>
  <si>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</si>
  <si>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</si>
  <si>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</si>
  <si>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</si>
  <si>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</si>
  <si>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</si>
  <si>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</si>
  <si>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</si>
  <si>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</si>
  <si>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</si>
  <si>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</si>
  <si>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</si>
  <si>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</si>
  <si>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</si>
  <si>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</si>
  <si>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</si>
  <si>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</si>
  <si>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</si>
  <si>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</si>
  <si>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</si>
  <si>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</si>
  <si>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</si>
  <si>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</si>
  <si>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</si>
  <si>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</si>
  <si>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</si>
  <si>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</si>
  <si>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</si>
  <si>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</si>
  <si>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</si>
  <si>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</si>
  <si>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</si>
  <si>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</si>
  <si>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</si>
  <si>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</si>
  <si>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</si>
  <si>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</si>
  <si>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</si>
  <si>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</si>
  <si>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</si>
  <si>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</si>
  <si>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</si>
  <si>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</si>
  <si>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</si>
  <si>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</si>
  <si>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</si>
  <si>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</si>
  <si>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</si>
  <si>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</si>
  <si>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</si>
  <si>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</si>
  <si>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</si>
  <si>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</si>
  <si>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</si>
  <si>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</si>
  <si>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</si>
  <si>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</si>
  <si>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</si>
  <si>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</si>
  <si>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</si>
  <si>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</si>
  <si>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</si>
  <si>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</si>
  <si>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</si>
  <si>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</si>
  <si>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</si>
  <si>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</si>
  <si>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</si>
  <si>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</si>
  <si>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</si>
  <si>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</si>
  <si>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</si>
  <si>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</si>
  <si>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</si>
  <si>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</si>
  <si>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</si>
  <si>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</si>
  <si>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</si>
  <si>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</si>
  <si>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</si>
  <si>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</si>
  <si>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</si>
  <si>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</si>
  <si>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</si>
  <si>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</si>
  <si>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</si>
  <si>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</si>
  <si>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</si>
  <si>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</si>
  <si>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</si>
  <si>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</si>
  <si>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</si>
  <si>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</si>
  <si>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</si>
  <si>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</si>
  <si>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</si>
  <si>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</si>
  <si>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</si>
  <si>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</si>
  <si>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</si>
  <si>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</si>
  <si>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</si>
  <si>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</si>
  <si>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</si>
  <si>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</si>
  <si>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</si>
  <si>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</si>
  <si>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</si>
  <si>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</si>
  <si>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</si>
  <si>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</si>
  <si>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</si>
  <si>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</si>
  <si>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</si>
  <si>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</si>
  <si>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</si>
  <si>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</si>
  <si>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</si>
  <si>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</si>
  <si>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</si>
  <si>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</si>
  <si>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</si>
  <si>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</si>
  <si>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</si>
  <si>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</si>
  <si>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</si>
  <si>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</si>
  <si>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</si>
  <si>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</si>
  <si>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</si>
  <si>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</si>
  <si>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</si>
  <si>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</si>
  <si>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</si>
  <si>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</si>
  <si>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</si>
  <si>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</si>
  <si>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</si>
  <si>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</si>
  <si>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</si>
  <si>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</si>
  <si>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</si>
  <si>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</si>
  <si>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</si>
  <si>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</si>
  <si>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</si>
  <si>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</si>
  <si>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</si>
  <si>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</si>
  <si>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</si>
  <si>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</si>
  <si>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</si>
  <si>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</si>
  <si>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</si>
  <si>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</si>
  <si>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</si>
  <si>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</si>
  <si>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</si>
  <si>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</si>
  <si>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</si>
  <si>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</si>
  <si>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</si>
  <si>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</si>
  <si>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</si>
  <si>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</si>
  <si>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</si>
  <si>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</si>
  <si>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</si>
  <si>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</si>
  <si>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</si>
  <si>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</si>
  <si>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</si>
  <si>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</si>
  <si>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</si>
  <si>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</si>
  <si>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</si>
  <si>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</si>
  <si>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</si>
  <si>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</si>
  <si>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</si>
  <si>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</si>
  <si>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</si>
  <si>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</si>
  <si>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</si>
  <si>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</si>
  <si>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</si>
  <si>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</si>
  <si>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</si>
  <si>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</si>
  <si>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</si>
  <si>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</si>
  <si>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</si>
  <si>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</si>
  <si>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</si>
  <si>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</si>
  <si>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</si>
  <si>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</si>
  <si>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</si>
  <si>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</si>
  <si>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</si>
  <si>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</si>
  <si>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</si>
  <si>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</si>
  <si>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</si>
  <si>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</si>
  <si>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</si>
  <si>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</si>
  <si>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</si>
  <si>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</si>
  <si>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</si>
  <si>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</si>
  <si>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</si>
  <si>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</si>
  <si>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</si>
  <si>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</si>
  <si>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</si>
  <si>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</si>
  <si>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</si>
  <si>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</si>
  <si>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</si>
  <si>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</si>
  <si>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</si>
  <si>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</si>
  <si>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</si>
  <si>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</si>
  <si>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</si>
  <si>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</si>
  <si>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</si>
  <si>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</si>
  <si>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</si>
  <si>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</si>
  <si>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</si>
  <si>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</si>
  <si>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</si>
  <si>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</si>
  <si>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</si>
  <si>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</si>
  <si>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</si>
  <si>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</si>
  <si>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</si>
  <si>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</si>
  <si>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</si>
  <si>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</si>
  <si>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</si>
  <si>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</si>
  <si>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</si>
  <si>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</si>
  <si>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</si>
  <si>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</si>
  <si>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</si>
  <si>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</si>
  <si>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</si>
  <si>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</si>
  <si>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</si>
  <si>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</si>
  <si>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</si>
  <si>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</si>
  <si>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</si>
  <si>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</si>
  <si>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</si>
  <si>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</si>
  <si>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</si>
  <si>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</si>
  <si>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</si>
  <si>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</si>
  <si>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</si>
  <si>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</si>
  <si>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</si>
  <si>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</si>
  <si>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</si>
  <si>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</si>
  <si>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</si>
  <si>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</si>
  <si>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</si>
  <si>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</si>
  <si>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</si>
  <si>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</si>
  <si>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</si>
  <si>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</si>
  <si>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</si>
  <si>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</si>
  <si>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</si>
  <si>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</si>
  <si>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</si>
  <si>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</si>
  <si>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</si>
  <si>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</si>
  <si>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</si>
  <si>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</si>
  <si>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</si>
  <si>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</si>
  <si>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</si>
  <si>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</si>
  <si>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</si>
  <si>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</si>
  <si>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</si>
  <si>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</si>
  <si>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</si>
  <si>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</si>
  <si>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</si>
  <si>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</si>
  <si>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</si>
  <si>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</si>
  <si>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</si>
  <si>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</si>
  <si>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</si>
  <si>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</si>
  <si>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</si>
  <si>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</si>
  <si>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</si>
  <si>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</si>
  <si>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</si>
  <si>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</si>
  <si>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</si>
  <si>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</si>
  <si>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</si>
  <si>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</si>
  <si>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</si>
  <si>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</si>
  <si>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</si>
  <si>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</si>
  <si>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</si>
  <si>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</si>
  <si>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</si>
  <si>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</si>
  <si>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</si>
  <si>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</si>
  <si>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</si>
  <si>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</si>
  <si>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</si>
  <si>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</si>
  <si>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</si>
  <si>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</si>
  <si>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</si>
  <si>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</si>
  <si>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</si>
  <si>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</si>
  <si>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</si>
  <si>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</si>
  <si>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</si>
  <si>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</si>
  <si>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</si>
  <si>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</si>
  <si>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</si>
  <si>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</si>
  <si>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</si>
  <si>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</si>
  <si>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</si>
  <si>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</si>
  <si>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</si>
  <si>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</si>
  <si>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</si>
  <si>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</si>
  <si>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</si>
  <si>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</si>
  <si>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</si>
  <si>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</si>
  <si>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</si>
  <si>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</si>
  <si>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</si>
  <si>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</si>
  <si>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</si>
  <si>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</si>
  <si>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</si>
  <si>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</si>
  <si>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</si>
  <si>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</si>
  <si>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</si>
  <si>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</si>
  <si>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</si>
  <si>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</si>
  <si>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</si>
  <si>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</si>
  <si>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</si>
  <si>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</si>
  <si>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</si>
  <si>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</si>
  <si>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</si>
  <si>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</si>
  <si>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</si>
  <si>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</si>
  <si>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</si>
  <si>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</si>
  <si>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</si>
  <si>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</si>
  <si>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</si>
  <si>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</si>
  <si>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</si>
  <si>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</si>
  <si>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</si>
  <si>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</si>
  <si>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</si>
  <si>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</si>
  <si>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</si>
  <si>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</si>
  <si>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</si>
  <si>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</si>
  <si>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</si>
  <si>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</si>
  <si>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</si>
  <si>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</si>
  <si>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</si>
  <si>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</si>
  <si>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</si>
  <si>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</si>
  <si>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</si>
  <si>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</si>
  <si>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</si>
  <si>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</si>
  <si>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</si>
  <si>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</si>
  <si>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</si>
  <si>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</si>
  <si>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</si>
  <si>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</si>
  <si>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</si>
  <si>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</si>
  <si>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</si>
  <si>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</si>
  <si>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</si>
  <si>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</si>
  <si>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</si>
  <si>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</si>
  <si>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</si>
  <si>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</si>
  <si>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</si>
  <si>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</si>
  <si>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</si>
  <si>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</si>
  <si>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</si>
  <si>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</si>
  <si>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</si>
  <si>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</si>
  <si>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</si>
  <si>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</si>
  <si>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</si>
  <si>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</si>
  <si>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</si>
  <si>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</si>
  <si>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</si>
  <si>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</si>
  <si>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</si>
  <si>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</si>
  <si>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</si>
  <si>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</si>
  <si>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</si>
  <si>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</si>
  <si>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</si>
  <si>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</si>
  <si>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</si>
  <si>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</si>
  <si>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</si>
  <si>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</si>
  <si>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</si>
  <si>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</si>
  <si>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</si>
  <si>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</si>
  <si>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</si>
  <si>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</si>
  <si>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</si>
  <si>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</si>
  <si>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</si>
  <si>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</si>
  <si>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</si>
  <si>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</si>
  <si>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</si>
  <si>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</si>
  <si>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</si>
  <si>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</si>
  <si>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</si>
  <si>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</si>
  <si>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</si>
  <si>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</si>
  <si>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</si>
  <si>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</si>
  <si>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</si>
  <si>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</si>
  <si>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</si>
  <si>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</si>
  <si>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</si>
  <si>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</si>
  <si>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</si>
  <si>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</si>
  <si>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</si>
  <si>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</si>
  <si>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</si>
  <si>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</si>
  <si>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</si>
  <si>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</si>
  <si>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</si>
  <si>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</si>
  <si>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</si>
  <si>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</si>
  <si>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</si>
  <si>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</si>
  <si>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</si>
  <si>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</si>
  <si>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</si>
  <si>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</si>
  <si>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</si>
  <si>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</si>
  <si>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</si>
  <si>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</si>
  <si>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</si>
  <si>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</si>
  <si>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</si>
  <si>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</si>
  <si>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</si>
  <si>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</si>
  <si>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</si>
  <si>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</si>
  <si>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</si>
  <si>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</si>
  <si>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</si>
  <si>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</si>
  <si>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</si>
  <si>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</si>
  <si>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</si>
  <si>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</si>
  <si>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</si>
  <si>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</si>
  <si>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</si>
  <si>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</si>
  <si>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</si>
  <si>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</si>
  <si>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</si>
  <si>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</si>
  <si>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</si>
  <si>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</si>
  <si>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</si>
  <si>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</si>
  <si>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</si>
  <si>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</si>
  <si>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</si>
  <si>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</si>
  <si>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</si>
  <si>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</si>
  <si>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</si>
  <si>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</si>
  <si>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</si>
  <si>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</si>
  <si>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</si>
  <si>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</si>
  <si>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</si>
  <si>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</si>
  <si>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</si>
  <si>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</si>
  <si>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</si>
  <si>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</si>
  <si>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</si>
  <si>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</si>
  <si>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</si>
  <si>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</si>
  <si>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</si>
  <si>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</si>
  <si>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</si>
  <si>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</si>
  <si>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</si>
  <si>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</si>
  <si>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</si>
  <si>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</si>
  <si>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</si>
  <si>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</si>
  <si>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</si>
  <si>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</si>
  <si>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</si>
  <si>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</si>
  <si>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</si>
  <si>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</si>
  <si>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</si>
  <si>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</si>
  <si>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</si>
  <si>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</si>
  <si>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</si>
  <si>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</si>
  <si>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</si>
  <si>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</si>
  <si>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</si>
  <si>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</si>
  <si>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</si>
  <si>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</si>
  <si>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</si>
  <si>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</si>
  <si>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</si>
  <si>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</si>
  <si>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</si>
  <si>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</si>
  <si>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</si>
  <si>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</si>
  <si>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</si>
  <si>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</si>
  <si>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</si>
  <si>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</si>
  <si>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</si>
  <si>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</si>
  <si>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</si>
  <si>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</si>
  <si>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</si>
  <si>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</si>
  <si>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</si>
  <si>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</si>
  <si>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</si>
  <si>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</si>
  <si>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</si>
  <si>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</si>
  <si>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</si>
  <si>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</si>
  <si>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</si>
  <si>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</si>
  <si>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</si>
  <si>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</si>
  <si>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</si>
  <si>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</si>
  <si>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</si>
  <si>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</si>
  <si>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</si>
  <si>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</si>
  <si>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</si>
  <si>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</si>
  <si>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</si>
  <si>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</si>
  <si>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</si>
  <si>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</si>
  <si>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</si>
  <si>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</si>
  <si>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</si>
  <si>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</si>
  <si>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</si>
  <si>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</si>
  <si>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</si>
  <si>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</si>
  <si>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</si>
  <si>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</si>
  <si>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</si>
  <si>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</si>
  <si>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</si>
  <si>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</si>
  <si>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</si>
  <si>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</si>
  <si>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</si>
  <si>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</si>
  <si>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</si>
  <si>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</si>
  <si>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</si>
  <si>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</si>
  <si>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</si>
  <si>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</si>
  <si>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</si>
  <si>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</si>
  <si>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</si>
  <si>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</si>
  <si>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</si>
  <si>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</si>
  <si>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</si>
  <si>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</si>
  <si>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</si>
  <si>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</si>
  <si>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</si>
  <si>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</si>
  <si>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</si>
  <si>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</si>
  <si>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</si>
  <si>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</si>
  <si>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</si>
  <si>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</si>
  <si>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</si>
  <si>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</si>
  <si>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</si>
  <si>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</si>
  <si>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</si>
  <si>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</si>
  <si>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</si>
  <si>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</si>
  <si>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</si>
  <si>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</si>
  <si>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</si>
  <si>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</si>
  <si>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</si>
  <si>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</si>
  <si>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</si>
  <si>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</si>
  <si>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</si>
  <si>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</si>
  <si>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</si>
  <si>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</si>
  <si>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</si>
  <si>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</si>
  <si>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</si>
  <si>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</si>
  <si>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</si>
  <si>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</si>
  <si>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</si>
  <si>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</si>
  <si>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</si>
  <si>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</si>
  <si>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</si>
  <si>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</si>
  <si>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</si>
  <si>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</si>
  <si>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</si>
  <si>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</si>
  <si>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</si>
  <si>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</si>
  <si>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</si>
  <si>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</si>
  <si>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</si>
  <si>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</si>
  <si>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</si>
  <si>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</si>
  <si>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</si>
  <si>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</si>
  <si>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</si>
  <si>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</si>
  <si>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</si>
  <si>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</si>
  <si>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</si>
  <si>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</si>
  <si>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</si>
  <si>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</si>
  <si>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</si>
  <si>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</si>
  <si>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</si>
  <si>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</si>
  <si>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</si>
  <si>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</si>
  <si>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</si>
  <si>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</si>
  <si>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</si>
  <si>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</si>
  <si>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</si>
  <si>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</si>
  <si>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</si>
  <si>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</si>
  <si>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</si>
  <si>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</si>
  <si>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</si>
  <si>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</si>
  <si>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</si>
  <si>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</si>
  <si>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</si>
  <si>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</si>
  <si>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</si>
  <si>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</si>
  <si>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</si>
  <si>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</si>
  <si>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</si>
  <si>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</si>
  <si>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</si>
  <si>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</si>
  <si>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</si>
  <si>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</si>
  <si>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</si>
  <si>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</si>
  <si>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</si>
  <si>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</si>
  <si>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</si>
  <si>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</si>
  <si>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</si>
  <si>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</si>
  <si>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</si>
  <si>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</si>
  <si>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</si>
  <si>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</si>
  <si>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</si>
  <si>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</si>
  <si>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</si>
  <si>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</si>
  <si>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</si>
  <si>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</si>
  <si>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</si>
  <si>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</si>
  <si>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</si>
  <si>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</si>
  <si>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</si>
  <si>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</si>
  <si>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</si>
  <si>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</si>
  <si>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</si>
  <si>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</si>
  <si>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</si>
  <si>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</si>
  <si>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</si>
  <si>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</si>
  <si>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</si>
  <si>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</si>
  <si>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</si>
  <si>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</si>
  <si>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</si>
  <si>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</si>
  <si>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</si>
  <si>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</si>
  <si>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</si>
  <si>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</si>
  <si>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</si>
  <si>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</si>
  <si>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</si>
  <si>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</si>
  <si>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</si>
  <si>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</si>
  <si>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</si>
  <si>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</si>
  <si>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</si>
  <si>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</si>
  <si>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</si>
  <si>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</si>
  <si>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</si>
  <si>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</si>
  <si>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</si>
  <si>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</si>
  <si>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</si>
  <si>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</si>
  <si>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</si>
  <si>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</si>
  <si>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</si>
  <si>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</si>
  <si>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</si>
  <si>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</si>
  <si>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</si>
  <si>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</si>
  <si>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</si>
  <si>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</si>
  <si>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</si>
  <si>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</si>
  <si>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</si>
  <si>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</si>
  <si>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</si>
  <si>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</si>
  <si>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</si>
  <si>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</si>
  <si>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</si>
  <si>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</si>
  <si>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</si>
  <si>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</si>
  <si>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</si>
  <si>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</si>
  <si>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</si>
  <si>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</si>
  <si>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</si>
  <si>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</si>
  <si>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</si>
  <si>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</si>
  <si>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</si>
  <si>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</si>
  <si>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</si>
  <si>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</si>
  <si>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</si>
  <si>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</si>
  <si>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</si>
  <si>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</si>
  <si>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</si>
  <si>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</si>
  <si>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</si>
  <si>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</si>
  <si>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</si>
  <si>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</si>
  <si>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</si>
  <si>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</si>
  <si>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</si>
  <si>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</si>
  <si>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</si>
  <si>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</si>
  <si>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</si>
  <si>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</si>
  <si>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</si>
  <si>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</si>
  <si>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</si>
  <si>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</si>
  <si>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</si>
  <si>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</si>
  <si>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</si>
  <si>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</si>
  <si>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</si>
  <si>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</si>
  <si>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</si>
  <si>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</si>
  <si>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</si>
  <si>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</si>
  <si>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</si>
  <si>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</si>
  <si>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</si>
  <si>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</si>
  <si>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</si>
  <si>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</si>
  <si>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</si>
  <si>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</si>
  <si>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</si>
  <si>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</si>
  <si>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</si>
  <si>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</si>
  <si>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</si>
  <si>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</si>
  <si>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</si>
  <si>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</si>
  <si>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</si>
  <si>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</si>
  <si>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</si>
  <si>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</si>
  <si>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</si>
  <si>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</si>
  <si>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</si>
  <si>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</si>
  <si>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</si>
  <si>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</si>
  <si>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</si>
  <si>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</si>
  <si>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</si>
  <si>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</si>
  <si>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</si>
  <si>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</si>
  <si>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</si>
  <si>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</si>
  <si>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</si>
  <si>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</si>
  <si>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</si>
  <si>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</si>
  <si>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</si>
  <si>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</si>
  <si>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</si>
  <si>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</si>
  <si>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</si>
  <si>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</si>
  <si>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</si>
  <si>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</si>
  <si>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</si>
  <si>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</si>
  <si>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</si>
  <si>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</si>
  <si>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</si>
  <si>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</si>
  <si>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</si>
  <si>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</si>
  <si>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</si>
  <si>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</si>
  <si>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</si>
  <si>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</si>
  <si>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</si>
  <si>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</si>
  <si>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</si>
  <si>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</si>
  <si>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</si>
  <si>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</si>
  <si>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</si>
  <si>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</si>
  <si>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</si>
  <si>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</si>
  <si>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</si>
  <si>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</si>
  <si>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</si>
  <si>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</si>
  <si>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</si>
  <si>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</si>
  <si>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</si>
  <si>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</si>
  <si>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</si>
  <si>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</si>
  <si>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</si>
  <si>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</si>
  <si>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</si>
  <si>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</si>
  <si>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</si>
  <si>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</si>
  <si>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</si>
  <si>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</si>
  <si>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</si>
  <si>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</si>
  <si>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</si>
  <si>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</si>
  <si>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</si>
  <si>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</si>
  <si>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</si>
  <si>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</si>
  <si>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</si>
  <si>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</si>
  <si>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</si>
  <si>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</si>
  <si>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</si>
  <si>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</si>
  <si>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</si>
  <si>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</si>
  <si>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</si>
  <si>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</si>
  <si>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</si>
  <si>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</si>
  <si>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</si>
  <si>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</si>
  <si>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</si>
  <si>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</si>
  <si>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</si>
  <si>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</si>
  <si>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</si>
  <si>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</si>
  <si>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</si>
  <si>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</si>
  <si>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</si>
  <si>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</si>
  <si>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</si>
  <si>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</si>
  <si>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</si>
  <si>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</si>
  <si>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</si>
  <si>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</si>
  <si>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</si>
  <si>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</si>
  <si>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</si>
  <si>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</si>
  <si>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</si>
  <si>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</si>
  <si>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</si>
  <si>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</si>
  <si>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</si>
  <si>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</si>
  <si>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</si>
  <si>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</si>
  <si>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</si>
  <si>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</si>
  <si>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</si>
  <si>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</si>
  <si>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</si>
  <si>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</si>
  <si>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</si>
  <si>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</si>
  <si>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</si>
  <si>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</si>
  <si>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</si>
  <si>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</si>
  <si>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</si>
  <si>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</si>
  <si>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</si>
  <si>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</si>
  <si>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</si>
  <si>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</si>
  <si>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</si>
  <si>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</si>
  <si>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</si>
  <si>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</si>
  <si>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</si>
  <si>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</si>
  <si>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</si>
  <si>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</si>
  <si>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</si>
  <si>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</si>
  <si>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</si>
  <si>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</si>
  <si>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</si>
  <si>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</si>
  <si>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</si>
  <si>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</si>
  <si>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</si>
  <si>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</si>
  <si>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</si>
  <si>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</si>
  <si>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</si>
  <si>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</si>
  <si>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</si>
  <si>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</si>
  <si>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</si>
  <si>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</si>
  <si>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</si>
  <si>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</si>
  <si>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</si>
  <si>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</si>
  <si>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</si>
  <si>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</si>
  <si>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</si>
  <si>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</si>
  <si>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</si>
  <si>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</si>
  <si>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</si>
  <si>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</si>
  <si>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</si>
  <si>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</si>
  <si>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</si>
  <si>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</si>
  <si>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</si>
  <si>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</si>
  <si>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</si>
  <si>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</si>
  <si>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</si>
  <si>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</si>
  <si>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</si>
  <si>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</si>
  <si>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</si>
  <si>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</si>
  <si>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</si>
  <si>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</si>
  <si>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</si>
  <si>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</si>
  <si>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</si>
  <si>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</si>
  <si>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</si>
  <si>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</si>
  <si>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</si>
  <si>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</si>
  <si>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</si>
  <si>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</si>
  <si>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</si>
  <si>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</si>
  <si>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</si>
  <si>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</si>
  <si>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</si>
  <si>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</si>
  <si>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</si>
  <si>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</si>
  <si>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</si>
  <si>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</si>
  <si>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</si>
  <si>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</si>
  <si>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</si>
  <si>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</si>
  <si>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</si>
  <si>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</si>
  <si>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</si>
  <si>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</si>
  <si>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</si>
  <si>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</si>
  <si>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</si>
  <si>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</si>
  <si>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</si>
  <si>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</si>
  <si>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</si>
  <si>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</si>
  <si>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</si>
  <si>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</si>
  <si>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</si>
  <si>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</si>
  <si>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</si>
  <si>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</si>
  <si>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</si>
  <si>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</si>
  <si>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</si>
  <si>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</si>
  <si>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</si>
  <si>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</si>
  <si>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</si>
  <si>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</si>
  <si>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</si>
  <si>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</si>
  <si>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</si>
  <si>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</si>
  <si>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</si>
  <si>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</si>
  <si>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</si>
  <si>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</si>
  <si>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</si>
  <si>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</si>
  <si>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</si>
  <si>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</si>
  <si>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</si>
  <si>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</si>
  <si>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</si>
  <si>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</si>
  <si>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</si>
  <si>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</si>
  <si>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</si>
  <si>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</si>
  <si>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</si>
  <si>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</si>
  <si>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</si>
  <si>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</si>
  <si>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</si>
  <si>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</si>
  <si>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</si>
  <si>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</si>
  <si>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</si>
  <si>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</si>
  <si>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</si>
  <si>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</si>
  <si>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</si>
  <si>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</si>
  <si>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</si>
  <si>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</si>
  <si>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</si>
  <si>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</si>
  <si>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</si>
  <si>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</si>
  <si>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</si>
  <si>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</si>
  <si>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</si>
  <si>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</si>
  <si>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</si>
  <si>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</si>
  <si>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</si>
  <si>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</si>
  <si>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</si>
  <si>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</si>
  <si>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</si>
  <si>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</si>
  <si>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</si>
  <si>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</si>
  <si>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</si>
  <si>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</si>
  <si>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</si>
  <si>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</si>
  <si>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</si>
  <si>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</si>
  <si>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</si>
  <si>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</si>
  <si>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</si>
  <si>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</si>
  <si>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</si>
  <si>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</si>
  <si>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</si>
  <si>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</si>
  <si>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</si>
  <si>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</si>
  <si>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</si>
  <si>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</si>
  <si>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</si>
  <si>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</si>
  <si>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</si>
  <si>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</si>
  <si>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</si>
  <si>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</si>
  <si>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</si>
  <si>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</si>
  <si>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</si>
  <si>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</si>
  <si>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</si>
  <si>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</si>
  <si>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</si>
  <si>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</si>
  <si>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</si>
  <si>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</si>
  <si>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</si>
  <si>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</si>
  <si>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</si>
  <si>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</si>
  <si>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</si>
  <si>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</si>
  <si>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</si>
  <si>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</si>
  <si>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</si>
  <si>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</si>
  <si>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</si>
  <si>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</si>
  <si>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</si>
  <si>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</si>
  <si>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</si>
  <si>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</si>
  <si>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</si>
  <si>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</si>
  <si>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</si>
  <si>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</si>
  <si>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</si>
  <si>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</si>
  <si>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</si>
  <si>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</si>
  <si>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</si>
  <si>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</si>
  <si>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</si>
  <si>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</si>
  <si>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</si>
  <si>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</si>
  <si>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</si>
  <si>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</si>
  <si>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</si>
  <si>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</si>
  <si>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</si>
  <si>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</si>
  <si>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</si>
  <si>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</si>
  <si>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</si>
  <si>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</si>
  <si>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</si>
  <si>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</si>
  <si>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</si>
  <si>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</si>
  <si>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</si>
  <si>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</si>
  <si>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</si>
  <si>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</si>
  <si>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</si>
  <si>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</si>
  <si>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</si>
  <si>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</si>
  <si>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</si>
  <si>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</si>
  <si>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</si>
  <si>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</si>
  <si>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</si>
  <si>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</si>
  <si>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</si>
  <si>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</si>
  <si>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</si>
  <si>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</si>
  <si>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</si>
  <si>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</si>
  <si>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</si>
  <si>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</si>
  <si>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</si>
  <si>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</si>
  <si>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</si>
  <si>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</si>
  <si>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</si>
  <si>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</si>
  <si>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</si>
  <si>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</si>
  <si>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</si>
  <si>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</si>
  <si>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</si>
  <si>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</si>
  <si>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</si>
  <si>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</si>
  <si>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</si>
  <si>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</si>
  <si>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</si>
  <si>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</si>
  <si>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</si>
  <si>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</si>
  <si>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</si>
  <si>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</si>
  <si>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</si>
  <si>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</si>
  <si>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</si>
  <si>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</si>
  <si>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</si>
  <si>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</si>
  <si>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</si>
  <si>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</si>
  <si>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</si>
  <si>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</si>
  <si>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</si>
  <si>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</si>
  <si>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</si>
  <si>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</si>
  <si>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</si>
  <si>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</si>
  <si>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</si>
  <si>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</si>
  <si>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</si>
  <si>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</si>
  <si>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</si>
  <si>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</si>
  <si>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</si>
  <si>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</si>
  <si>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</si>
  <si>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</si>
  <si>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</si>
  <si>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</si>
  <si>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</si>
  <si>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</si>
  <si>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</si>
  <si>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</si>
  <si>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</si>
  <si>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</si>
  <si>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</si>
  <si>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</si>
  <si>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</si>
  <si>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</si>
  <si>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</si>
  <si>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</si>
  <si>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</si>
  <si>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</si>
  <si>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</si>
  <si>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</si>
  <si>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</si>
  <si>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</si>
  <si>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</si>
  <si>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</si>
  <si>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</si>
  <si>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</si>
  <si>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</si>
  <si>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</si>
  <si>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</si>
  <si>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</si>
  <si>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</si>
  <si>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</si>
  <si>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</si>
  <si>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</si>
  <si>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</si>
  <si>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</si>
  <si>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</si>
  <si>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</si>
  <si>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</si>
  <si>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</si>
  <si>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</si>
  <si>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</si>
  <si>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</si>
  <si>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</si>
  <si>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</si>
  <si>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</si>
  <si>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</si>
  <si>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</si>
  <si>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</si>
  <si>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</si>
  <si>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</si>
  <si>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</si>
  <si>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</si>
  <si>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</si>
  <si>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</si>
  <si>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</si>
  <si>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</si>
  <si>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</si>
  <si>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</si>
  <si>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</si>
  <si>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</si>
  <si>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</si>
  <si>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</si>
  <si>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</si>
  <si>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</si>
  <si>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</si>
  <si>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</si>
  <si>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</si>
  <si>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</si>
  <si>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</si>
  <si>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</si>
  <si>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</si>
  <si>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</si>
  <si>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</si>
  <si>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</si>
  <si>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</si>
  <si>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</si>
  <si>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</si>
  <si>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</si>
  <si>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</si>
  <si>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</si>
  <si>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</si>
  <si>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</si>
  <si>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</si>
  <si>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</si>
  <si>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</si>
  <si>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</si>
  <si>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</si>
  <si>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</si>
  <si>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</si>
  <si>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</si>
  <si>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</si>
  <si>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</si>
  <si>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</si>
  <si>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</si>
  <si>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</si>
  <si>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</si>
  <si>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</si>
  <si>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</si>
  <si>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</si>
  <si>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</si>
  <si>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</si>
  <si>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</si>
  <si>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</si>
  <si>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</si>
  <si>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</si>
  <si>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</si>
  <si>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</si>
  <si>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</si>
  <si>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</si>
  <si>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</si>
  <si>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</si>
  <si>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</si>
  <si>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</si>
  <si>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</si>
  <si>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</si>
  <si>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</si>
  <si>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</si>
  <si>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</si>
  <si>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</si>
  <si>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</si>
  <si>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</si>
  <si>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</si>
  <si>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</si>
  <si>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</si>
  <si>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</si>
  <si>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</si>
  <si>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</si>
  <si>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</si>
  <si>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</si>
  <si>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</si>
  <si>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</si>
  <si>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</si>
  <si>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</si>
  <si>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</si>
  <si>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</si>
  <si>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</si>
  <si>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</si>
  <si>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</si>
  <si>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</si>
  <si>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</si>
  <si>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</si>
  <si>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</si>
  <si>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</si>
  <si>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</si>
  <si>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</si>
  <si>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</si>
  <si>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</si>
  <si>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</si>
  <si>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</si>
  <si>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</si>
  <si>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</si>
  <si>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</si>
  <si>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</si>
  <si>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</si>
  <si>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</si>
  <si>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</si>
  <si>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</si>
  <si>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</si>
  <si>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</si>
  <si>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</si>
  <si>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</si>
  <si>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</si>
  <si>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</si>
  <si>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</si>
  <si>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</si>
  <si>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</si>
  <si>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</si>
  <si>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</si>
  <si>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</si>
  <si>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</si>
  <si>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</si>
  <si>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</si>
  <si>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</si>
  <si>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</si>
  <si>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</si>
  <si>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</si>
  <si>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</si>
  <si>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</si>
  <si>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</si>
  <si>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</si>
  <si>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</si>
  <si>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</si>
  <si>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</si>
  <si>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</si>
  <si>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</si>
  <si>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</si>
  <si>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</si>
  <si>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</si>
  <si>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</si>
  <si>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</si>
  <si>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</si>
  <si>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</si>
  <si>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</si>
  <si>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</si>
  <si>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</si>
  <si>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</si>
  <si>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</si>
  <si>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</si>
  <si>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</si>
  <si>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</si>
  <si>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</si>
  <si>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</si>
  <si>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</si>
  <si>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</si>
  <si>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</si>
  <si>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</si>
  <si>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</si>
  <si>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</si>
  <si>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</si>
  <si>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</si>
  <si>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</si>
  <si>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</si>
  <si>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</si>
  <si>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</si>
  <si>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</si>
  <si>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</si>
  <si>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</si>
  <si>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</si>
  <si>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</si>
  <si>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</si>
  <si>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</si>
  <si>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</si>
  <si>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</si>
  <si>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</si>
  <si>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</si>
  <si>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</si>
  <si>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</si>
  <si>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</si>
  <si>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</si>
  <si>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</si>
  <si>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</si>
  <si>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</si>
  <si>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</si>
  <si>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</si>
  <si>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</si>
  <si>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</si>
  <si>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</si>
  <si>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</si>
  <si>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</si>
  <si>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</si>
  <si>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</si>
  <si>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</si>
  <si>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</si>
  <si>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</si>
  <si>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</si>
  <si>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</si>
  <si>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</si>
  <si>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</si>
  <si>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</si>
  <si>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</si>
  <si>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</si>
  <si>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</si>
  <si>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</si>
  <si>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</si>
  <si>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</si>
  <si>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</si>
  <si>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</si>
  <si>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</si>
  <si>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</si>
  <si>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</si>
  <si>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</si>
  <si>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</si>
  <si>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</si>
  <si>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</si>
  <si>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</si>
  <si>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</si>
  <si>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</si>
  <si>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</si>
  <si>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</si>
  <si>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</si>
  <si>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</si>
  <si>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</si>
  <si>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</si>
  <si>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</si>
  <si>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</si>
  <si>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</si>
  <si>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</si>
  <si>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</si>
  <si>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</si>
  <si>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</si>
  <si>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</si>
  <si>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</si>
  <si>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</si>
  <si>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</si>
  <si>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</si>
  <si>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</si>
  <si>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</si>
  <si>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</si>
  <si>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</si>
  <si>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</si>
  <si>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</si>
  <si>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</si>
  <si>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</si>
  <si>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</si>
  <si>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</si>
  <si>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</si>
  <si>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</si>
  <si>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</si>
  <si>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</si>
  <si>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</si>
  <si>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</si>
  <si>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</si>
  <si>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</si>
  <si>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</si>
  <si>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</si>
  <si>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</si>
  <si>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</si>
  <si>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</si>
  <si>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</si>
  <si>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</si>
  <si>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</si>
  <si>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</si>
  <si>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</si>
  <si>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</si>
  <si>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</si>
  <si>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</si>
  <si>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</si>
  <si>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</si>
  <si>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</si>
  <si>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</si>
  <si>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</si>
  <si>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</si>
  <si>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</si>
  <si>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</si>
  <si>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</si>
  <si>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</si>
  <si>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</si>
  <si>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</si>
  <si>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</si>
  <si>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</si>
  <si>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</si>
  <si>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</si>
  <si>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</si>
  <si>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</si>
  <si>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</si>
  <si>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</si>
  <si>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</si>
  <si>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</si>
  <si>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</si>
  <si>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</si>
  <si>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</si>
  <si>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</si>
  <si>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</si>
  <si>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</si>
  <si>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</si>
  <si>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</si>
  <si>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</si>
  <si>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</si>
  <si>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</si>
  <si>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</si>
  <si>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</si>
  <si>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</si>
  <si>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</si>
  <si>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</si>
  <si>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</si>
  <si>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</si>
  <si>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</si>
  <si>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</si>
  <si>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</si>
  <si>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</si>
  <si>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</si>
  <si>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</si>
  <si>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</si>
  <si>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</si>
  <si>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</si>
  <si>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</si>
  <si>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</si>
  <si>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</si>
  <si>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</si>
  <si>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</si>
  <si>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</si>
  <si>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</si>
  <si>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</si>
  <si>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</si>
  <si>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</si>
  <si>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</si>
  <si>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</si>
  <si>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</si>
  <si>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</si>
  <si>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</si>
  <si>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</si>
  <si>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</si>
  <si>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</si>
  <si>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</si>
  <si>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</si>
  <si>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</si>
  <si>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</si>
  <si>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</si>
  <si>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</si>
  <si>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</si>
  <si>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</si>
  <si>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</si>
  <si>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</si>
  <si>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</si>
  <si>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</si>
  <si>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</si>
  <si>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</si>
  <si>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</si>
  <si>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</si>
  <si>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</si>
  <si>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</si>
  <si>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</si>
  <si>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</si>
  <si>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</si>
  <si>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</si>
  <si>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</si>
  <si>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</si>
  <si>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</si>
  <si>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</si>
  <si>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</si>
  <si>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</si>
  <si>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</si>
  <si>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</si>
  <si>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</si>
  <si>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</si>
  <si>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</si>
  <si>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</si>
  <si>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</si>
  <si>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</si>
  <si>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</si>
  <si>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</si>
  <si>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</si>
  <si>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</si>
  <si>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</si>
  <si>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</si>
  <si>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</si>
  <si>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</si>
  <si>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</si>
  <si>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</si>
  <si>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</si>
  <si>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</si>
  <si>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</si>
  <si>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</si>
  <si>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</si>
  <si>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</si>
  <si>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</si>
  <si>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</si>
  <si>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</si>
  <si>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</si>
  <si>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</si>
  <si>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</si>
  <si>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</si>
  <si>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</si>
  <si>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</si>
  <si>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</si>
  <si>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</si>
  <si>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</si>
  <si>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</si>
  <si>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</si>
  <si>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</si>
  <si>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</si>
  <si>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</si>
  <si>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</si>
  <si>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</si>
  <si>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</si>
  <si>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</si>
  <si>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</si>
  <si>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</si>
  <si>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</si>
  <si>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</si>
  <si>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</si>
  <si>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</si>
  <si>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</si>
  <si>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</si>
  <si>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</si>
  <si>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</si>
  <si>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</si>
  <si>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</si>
  <si>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</si>
  <si>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</si>
  <si>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</si>
  <si>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</si>
  <si>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</si>
  <si>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</si>
  <si>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</si>
  <si>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</si>
  <si>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</si>
  <si>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</si>
  <si>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</si>
  <si>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</si>
  <si>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</si>
  <si>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</si>
  <si>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</si>
  <si>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</si>
  <si>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</si>
  <si>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</si>
  <si>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</si>
  <si>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</si>
  <si>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</si>
  <si>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</si>
  <si>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</si>
  <si>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</si>
  <si>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</si>
  <si>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</si>
  <si>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</si>
  <si>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</si>
  <si>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</si>
  <si>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</si>
  <si>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</si>
  <si>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</si>
  <si>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</si>
  <si>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</si>
  <si>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</si>
  <si>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</si>
  <si>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</si>
  <si>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</si>
  <si>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</si>
  <si>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</si>
  <si>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</si>
  <si>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</si>
  <si>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</si>
  <si>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</si>
  <si>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</si>
  <si>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</si>
  <si>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</si>
  <si>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</si>
  <si>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</si>
  <si>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</si>
  <si>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</si>
  <si>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</si>
  <si>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</si>
  <si>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</si>
  <si>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</si>
  <si>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</si>
  <si>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</si>
  <si>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</si>
  <si>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</si>
  <si>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</si>
  <si>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</si>
  <si>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</si>
  <si>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</si>
  <si>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</si>
  <si>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</si>
  <si>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</si>
  <si>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</si>
  <si>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</si>
  <si>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</si>
  <si>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</si>
  <si>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</si>
  <si>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</si>
  <si>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</si>
  <si>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</si>
  <si>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</si>
  <si>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</si>
  <si>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</si>
  <si>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</si>
  <si>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</si>
  <si>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</si>
  <si>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</si>
  <si>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</si>
  <si>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</si>
  <si>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</si>
  <si>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</si>
  <si>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</si>
  <si>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</si>
  <si>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</si>
  <si>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</si>
  <si>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</si>
  <si>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</si>
  <si>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</si>
  <si>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</si>
  <si>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</si>
  <si>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</si>
  <si>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</si>
  <si>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</si>
  <si>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</si>
  <si>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</si>
  <si>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</si>
  <si>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</si>
  <si>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</si>
  <si>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</si>
  <si>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</si>
  <si>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</si>
  <si>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</si>
  <si>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</si>
  <si>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</si>
  <si>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</si>
  <si>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</si>
  <si>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</si>
  <si>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</si>
  <si>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</si>
  <si>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</si>
  <si>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</si>
  <si>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</si>
  <si>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</si>
  <si>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</si>
  <si>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</si>
  <si>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</si>
  <si>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</si>
  <si>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</si>
  <si>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</si>
  <si>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</si>
  <si>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</si>
  <si>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</si>
  <si>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</si>
  <si>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</si>
  <si>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</si>
  <si>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</si>
  <si>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</si>
  <si>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</si>
  <si>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</si>
  <si>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</si>
  <si>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</si>
  <si>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</si>
  <si>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</si>
  <si>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</si>
  <si>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</si>
  <si>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</si>
  <si>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</si>
  <si>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</si>
  <si>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</si>
  <si>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</si>
  <si>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</si>
  <si>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</si>
  <si>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</si>
  <si>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</si>
  <si>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</si>
  <si>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</si>
  <si>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</si>
  <si>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</si>
  <si>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</si>
  <si>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</si>
  <si>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</si>
  <si>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</si>
  <si>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</si>
  <si>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</si>
  <si>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</si>
  <si>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</si>
  <si>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</si>
  <si>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</si>
  <si>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</si>
  <si>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</si>
  <si>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</si>
  <si>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</si>
  <si>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</si>
  <si>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</si>
  <si>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</si>
  <si>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</si>
  <si>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</si>
  <si>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</si>
  <si>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</si>
  <si>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</si>
  <si>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</si>
  <si>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</si>
  <si>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</si>
  <si>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</si>
  <si>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</si>
  <si>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</si>
  <si>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</si>
  <si>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</si>
  <si>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</si>
  <si>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</si>
  <si>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</si>
  <si>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</si>
  <si>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</si>
  <si>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</si>
  <si>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</si>
  <si>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</si>
  <si>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</si>
  <si>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</si>
  <si>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</si>
  <si>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</si>
  <si>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</si>
  <si>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</si>
  <si>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</si>
  <si>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</si>
  <si>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</si>
  <si>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</si>
  <si>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</si>
  <si>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</si>
  <si>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</si>
  <si>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</si>
  <si>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</si>
  <si>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</si>
  <si>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</si>
  <si>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</si>
  <si>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</si>
  <si>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</si>
  <si>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</si>
  <si>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</si>
  <si>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</si>
  <si>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</si>
  <si>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</si>
  <si>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</si>
  <si>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</si>
  <si>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</si>
  <si>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</si>
  <si>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</si>
  <si>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</si>
  <si>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</si>
  <si>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</si>
  <si>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</si>
  <si>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</si>
  <si>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</si>
  <si>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</si>
  <si>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</si>
  <si>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</si>
  <si>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</si>
  <si>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</si>
  <si>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</si>
  <si>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</si>
  <si>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</si>
  <si>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</si>
  <si>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</si>
  <si>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</si>
  <si>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</si>
  <si>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</si>
  <si>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</si>
  <si>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</si>
  <si>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</si>
  <si>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</si>
  <si>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</si>
  <si>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</si>
  <si>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</si>
  <si>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</si>
  <si>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</si>
  <si>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</si>
  <si>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</si>
  <si>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</si>
  <si>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</si>
  <si>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</si>
  <si>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</si>
  <si>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</si>
  <si>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</si>
  <si>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</si>
  <si>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</si>
  <si>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</si>
  <si>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</si>
  <si>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</si>
  <si>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</si>
  <si>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</si>
  <si>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</si>
  <si>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</si>
  <si>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</si>
  <si>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</si>
  <si>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</si>
  <si>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</si>
  <si>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</si>
  <si>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</si>
  <si>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</si>
  <si>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</si>
  <si>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</si>
  <si>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</si>
  <si>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</si>
  <si>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</si>
  <si>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</si>
  <si>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</si>
  <si>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</si>
  <si>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</si>
  <si>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</si>
  <si>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</si>
  <si>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</si>
  <si>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</si>
  <si>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</si>
  <si>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</si>
  <si>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</si>
  <si>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</si>
  <si>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</si>
  <si>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</si>
  <si>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</si>
  <si>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</si>
  <si>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</si>
  <si>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</si>
  <si>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</si>
  <si>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</si>
  <si>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</si>
  <si>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</si>
  <si>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</si>
  <si>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</si>
  <si>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</si>
  <si>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</si>
  <si>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</si>
  <si>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</si>
  <si>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</si>
  <si>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</si>
  <si>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</si>
  <si>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</si>
  <si>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</si>
  <si>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</si>
  <si>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</si>
  <si>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</si>
  <si>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</si>
  <si>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</si>
  <si>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</si>
  <si>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</si>
  <si>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</si>
  <si>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</si>
  <si>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</si>
  <si>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</si>
  <si>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</si>
  <si>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</si>
  <si>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</si>
  <si>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</si>
  <si>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</si>
  <si>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</si>
  <si>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</si>
  <si>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</si>
  <si>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</si>
  <si>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</si>
  <si>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</si>
  <si>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</si>
  <si>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</si>
  <si>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</si>
  <si>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</si>
  <si>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</si>
  <si>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</si>
  <si>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</si>
  <si>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</si>
  <si>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</si>
  <si>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</si>
  <si>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</si>
  <si>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</si>
  <si>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</si>
  <si>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</si>
  <si>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</si>
  <si>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</si>
  <si>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</si>
  <si>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</si>
  <si>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</si>
  <si>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</si>
  <si>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</si>
  <si>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</si>
  <si>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</si>
  <si>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</si>
  <si>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</si>
  <si>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</si>
  <si>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</si>
  <si>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</si>
  <si>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</si>
  <si>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</si>
  <si>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</si>
  <si>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</si>
  <si>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</si>
  <si>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</si>
  <si>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</si>
  <si>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</si>
  <si>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</si>
  <si>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</si>
  <si>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</si>
  <si>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</si>
  <si>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</si>
  <si>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</si>
  <si>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</si>
  <si>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</si>
  <si>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</si>
  <si>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</si>
  <si>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</si>
  <si>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</si>
  <si>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</si>
  <si>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</si>
  <si>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</si>
  <si>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</si>
  <si>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</si>
  <si>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</si>
  <si>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</si>
  <si>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</si>
  <si>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</si>
  <si>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</si>
  <si>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</si>
  <si>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</si>
  <si>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</si>
  <si>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</si>
  <si>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</si>
  <si>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</si>
  <si>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</si>
  <si>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</si>
  <si>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</si>
  <si>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</si>
  <si>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</si>
  <si>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</si>
  <si>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</si>
  <si>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</si>
  <si>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</si>
  <si>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</si>
  <si>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</si>
  <si>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</si>
  <si>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</si>
  <si>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</si>
  <si>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</si>
  <si>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</si>
  <si>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</si>
  <si>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</si>
  <si>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</si>
  <si>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</si>
  <si>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</si>
  <si>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</si>
  <si>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</si>
  <si>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</si>
  <si>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</si>
  <si>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</si>
  <si>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</si>
  <si>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</si>
  <si>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</si>
  <si>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</si>
  <si>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</si>
  <si>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</si>
  <si>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</si>
  <si>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</si>
  <si>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</si>
  <si>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</si>
  <si>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</si>
  <si>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</si>
  <si>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</si>
  <si>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</si>
  <si>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</si>
  <si>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</si>
  <si>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</si>
  <si>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</si>
  <si>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</si>
  <si>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</si>
  <si>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</si>
  <si>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</si>
  <si>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</si>
  <si>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</si>
  <si>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</si>
  <si>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</si>
  <si>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</si>
  <si>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</si>
  <si>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</si>
  <si>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</si>
  <si>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</si>
  <si>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</si>
  <si>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</si>
  <si>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</si>
  <si>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</si>
  <si>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</si>
  <si>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</si>
  <si>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</si>
  <si>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</si>
  <si>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</si>
  <si>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</si>
  <si>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</si>
  <si>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</si>
  <si>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</si>
  <si>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</si>
  <si>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</si>
  <si>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</si>
  <si>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</si>
  <si>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</si>
  <si>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</si>
  <si>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</si>
  <si>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</si>
  <si>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</si>
  <si>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</si>
  <si>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</si>
  <si>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</si>
  <si>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</si>
  <si>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</si>
  <si>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</si>
  <si>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</si>
  <si>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</si>
  <si>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</si>
  <si>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</si>
  <si>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</si>
  <si>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</si>
  <si>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</si>
  <si>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</si>
  <si>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</si>
  <si>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</si>
  <si>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</si>
  <si>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</si>
  <si>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</si>
  <si>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</si>
  <si>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</si>
  <si>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</si>
  <si>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</si>
  <si>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</si>
  <si>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</si>
  <si>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</si>
  <si>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</si>
  <si>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</si>
  <si>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</si>
  <si>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</si>
  <si>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</si>
  <si>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</si>
  <si>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</si>
  <si>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</si>
  <si>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</si>
  <si>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</si>
  <si>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</si>
  <si>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</si>
  <si>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</si>
  <si>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</si>
  <si>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</si>
  <si>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</si>
  <si>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</si>
  <si>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</si>
  <si>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</si>
  <si>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</si>
  <si>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</si>
  <si>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</si>
  <si>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</si>
  <si>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</si>
  <si>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</si>
  <si>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</si>
  <si>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</si>
  <si>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</si>
  <si>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</si>
  <si>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</si>
  <si>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</si>
  <si>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</si>
  <si>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</si>
  <si>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</si>
  <si>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</si>
  <si>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</si>
  <si>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</si>
  <si>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</si>
  <si>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</si>
  <si>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</si>
  <si>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</si>
  <si>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</si>
  <si>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</si>
  <si>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</si>
  <si>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</si>
  <si>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</si>
  <si>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</si>
  <si>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</si>
  <si>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</si>
  <si>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</si>
  <si>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</si>
  <si>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</si>
  <si>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</si>
  <si>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</si>
  <si>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</si>
  <si>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</si>
  <si>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</si>
  <si>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</si>
  <si>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</si>
  <si>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</si>
  <si>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</si>
  <si>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</si>
  <si>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</si>
  <si>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</si>
  <si>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</si>
  <si>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</si>
  <si>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</si>
  <si>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</si>
  <si>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</si>
  <si>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</si>
  <si>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</si>
  <si>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</si>
  <si>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</si>
  <si>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</si>
  <si>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</si>
  <si>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</si>
  <si>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</si>
  <si>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</si>
  <si>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</si>
  <si>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</si>
  <si>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</si>
  <si>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</si>
  <si>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</si>
  <si>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</si>
  <si>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</si>
  <si>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</si>
  <si>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</si>
  <si>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</si>
  <si>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</si>
  <si>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</si>
  <si>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</si>
  <si>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</si>
  <si>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</si>
  <si>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</si>
  <si>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</si>
  <si>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</si>
  <si>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</si>
  <si>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</si>
  <si>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</si>
  <si>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</si>
  <si>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</si>
  <si>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</si>
  <si>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</si>
  <si>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</si>
  <si>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</si>
  <si>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</si>
  <si>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</si>
  <si>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</si>
  <si>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</si>
  <si>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</si>
  <si>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</si>
  <si>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</si>
  <si>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</si>
  <si>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</si>
  <si>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</si>
  <si>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</si>
  <si>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</si>
  <si>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</si>
  <si>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</si>
  <si>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</si>
  <si>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</si>
  <si>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</si>
  <si>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</si>
  <si>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</si>
  <si>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</si>
  <si>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</si>
  <si>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</si>
  <si>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</si>
  <si>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</si>
  <si>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</si>
  <si>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</si>
  <si>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</si>
  <si>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</si>
  <si>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</si>
  <si>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</si>
  <si>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</si>
  <si>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</si>
  <si>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</si>
  <si>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</si>
  <si>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</si>
  <si>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</si>
  <si>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</si>
  <si>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</si>
  <si>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</si>
  <si>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</si>
  <si>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</si>
  <si>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</si>
  <si>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</si>
  <si>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</si>
  <si>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</si>
  <si>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</si>
  <si>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</si>
  <si>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</si>
  <si>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</si>
  <si>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</si>
  <si>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</si>
  <si>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</si>
  <si>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</si>
  <si>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</si>
  <si>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</si>
  <si>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</si>
  <si>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</si>
  <si>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</si>
  <si>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</si>
  <si>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</si>
  <si>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</si>
  <si>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</si>
  <si>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</si>
  <si>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</si>
  <si>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</si>
  <si>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</si>
  <si>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</si>
  <si>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</si>
  <si>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</si>
  <si>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</si>
  <si>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</si>
  <si>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</si>
  <si>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</si>
  <si>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</si>
  <si>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</si>
  <si>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</si>
  <si>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</si>
  <si>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</si>
  <si>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</si>
  <si>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</si>
  <si>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</si>
  <si>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</si>
  <si>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</si>
  <si>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</si>
  <si>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</si>
  <si>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</si>
  <si>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</si>
  <si>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</si>
  <si>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</si>
  <si>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</si>
  <si>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</si>
  <si>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</si>
  <si>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</si>
  <si>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</si>
  <si>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</si>
  <si>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</si>
  <si>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</si>
  <si>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</si>
  <si>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</si>
  <si>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</si>
  <si>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</si>
  <si>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</si>
  <si>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</si>
  <si>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</si>
  <si>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</si>
  <si>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</si>
  <si>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</si>
  <si>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</si>
  <si>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</si>
  <si>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</si>
  <si>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</si>
  <si>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</si>
  <si>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</si>
  <si>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</si>
  <si>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</si>
  <si>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</si>
  <si>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</si>
  <si>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</si>
  <si>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</si>
  <si>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</si>
  <si>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</si>
  <si>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</si>
  <si>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</si>
  <si>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</si>
  <si>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</si>
  <si>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</si>
  <si>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</si>
  <si>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</si>
  <si>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</si>
  <si>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</si>
  <si>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</si>
  <si>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</si>
  <si>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</si>
  <si>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</si>
  <si>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</si>
  <si>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</si>
  <si>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</si>
  <si>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</si>
  <si>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</si>
  <si>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</si>
  <si>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</si>
  <si>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</si>
  <si>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</si>
  <si>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</si>
  <si>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</si>
  <si>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</si>
  <si>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</si>
  <si>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</si>
  <si>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</si>
  <si>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</si>
  <si>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</si>
  <si>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</si>
  <si>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</si>
  <si>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</si>
  <si>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</si>
  <si>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</si>
  <si>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</si>
  <si>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</si>
  <si>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</si>
  <si>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</si>
  <si>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</si>
  <si>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</si>
  <si>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</si>
  <si>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</si>
  <si>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</si>
  <si>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</si>
  <si>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</si>
  <si>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</si>
  <si>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</si>
  <si>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</si>
  <si>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</si>
  <si>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</si>
  <si>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</si>
  <si>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</si>
  <si>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</si>
  <si>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</si>
  <si>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</si>
  <si>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</si>
  <si>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</si>
  <si>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</si>
  <si>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</si>
  <si>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</si>
  <si>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</si>
  <si>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</si>
  <si>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</si>
  <si>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</si>
  <si>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</si>
  <si>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</si>
  <si>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</si>
  <si>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</si>
  <si>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</si>
  <si>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</si>
  <si>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</si>
  <si>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</si>
  <si>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</si>
  <si>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</si>
  <si>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</si>
  <si>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</si>
  <si>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</si>
  <si>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</si>
  <si>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</si>
  <si>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</si>
  <si>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</si>
  <si>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</si>
  <si>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</si>
  <si>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</si>
  <si>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</si>
  <si>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</si>
  <si>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</si>
  <si>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</si>
  <si>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</si>
  <si>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</si>
  <si>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</si>
  <si>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</si>
  <si>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</si>
  <si>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</si>
  <si>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</si>
  <si>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</si>
  <si>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</si>
  <si>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</si>
  <si>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</si>
  <si>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</si>
  <si>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</si>
  <si>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</si>
  <si>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</si>
  <si>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</si>
  <si>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</si>
  <si>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</si>
  <si>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</si>
  <si>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</si>
  <si>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</si>
  <si>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</si>
  <si>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</si>
  <si>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</si>
  <si>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</si>
  <si>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</si>
  <si>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</si>
  <si>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</si>
  <si>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</si>
  <si>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</si>
  <si>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</si>
  <si>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</si>
  <si>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</si>
  <si>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</si>
  <si>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</si>
  <si>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</si>
  <si>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</si>
  <si>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</si>
  <si>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</si>
  <si>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</si>
  <si>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</si>
  <si>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</si>
  <si>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</si>
  <si>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</si>
  <si>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</si>
  <si>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</si>
  <si>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</si>
  <si>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</si>
  <si>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</si>
  <si>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</si>
  <si>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</si>
  <si>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</si>
  <si>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</si>
  <si>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</si>
  <si>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</si>
  <si>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</si>
  <si>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</si>
  <si>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</si>
  <si>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</si>
  <si>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</si>
  <si>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</si>
  <si>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</si>
  <si>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</si>
  <si>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</si>
  <si>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</si>
  <si>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</si>
  <si>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</si>
  <si>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</si>
  <si>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</si>
  <si>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</si>
  <si>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</si>
  <si>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</si>
  <si>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</si>
  <si>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</si>
  <si>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</si>
  <si>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</si>
  <si>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</si>
  <si>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</si>
  <si>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</si>
  <si>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</si>
  <si>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</si>
  <si>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</si>
  <si>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</si>
  <si>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</si>
  <si>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</si>
  <si>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</si>
  <si>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</si>
  <si>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</si>
  <si>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</si>
  <si>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</si>
  <si>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</si>
  <si>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</si>
  <si>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</si>
  <si>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</si>
  <si>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</si>
  <si>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</si>
  <si>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</si>
  <si>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</si>
  <si>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</si>
  <si>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</si>
  <si>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</si>
  <si>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</si>
  <si>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</si>
  <si>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</si>
  <si>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</si>
  <si>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</si>
  <si>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</si>
  <si>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</si>
  <si>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</si>
  <si>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</si>
  <si>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</si>
  <si>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</si>
  <si>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</si>
  <si>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</si>
  <si>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</si>
  <si>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</si>
  <si>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</si>
  <si>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</si>
  <si>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</si>
  <si>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</si>
  <si>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</si>
  <si>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</si>
  <si>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</si>
  <si>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</si>
  <si>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</si>
  <si>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</si>
  <si>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</si>
  <si>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</si>
  <si>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</si>
  <si>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</si>
  <si>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</si>
  <si>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</si>
  <si>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</si>
  <si>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</si>
  <si>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</si>
  <si>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</si>
  <si>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</si>
  <si>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</si>
  <si>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</si>
  <si>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</si>
  <si>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</si>
  <si>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</si>
  <si>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</si>
  <si>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</si>
  <si>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</si>
  <si>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</si>
  <si>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</si>
  <si>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</si>
  <si>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</si>
  <si>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</si>
  <si>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</si>
  <si>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</si>
  <si>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</si>
  <si>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</si>
  <si>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</si>
  <si>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</si>
  <si>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</si>
  <si>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</si>
  <si>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</si>
  <si>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</si>
  <si>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</si>
  <si>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</si>
  <si>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</si>
  <si>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</si>
  <si>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</si>
  <si>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</si>
  <si>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</si>
  <si>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</si>
  <si>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</si>
  <si>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</si>
  <si>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</si>
  <si>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</si>
  <si>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</si>
  <si>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</si>
  <si>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</si>
  <si>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</si>
  <si>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</si>
  <si>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</si>
  <si>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</si>
  <si>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</si>
  <si>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</si>
  <si>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</si>
  <si>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</si>
  <si>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</si>
  <si>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</si>
  <si>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</si>
  <si>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</si>
  <si>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</si>
  <si>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</si>
  <si>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</si>
  <si>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</si>
  <si>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</si>
  <si>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</si>
  <si>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</si>
  <si>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</si>
  <si>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</si>
  <si>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</si>
  <si>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</si>
  <si>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</si>
  <si>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</si>
  <si>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</si>
  <si>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</si>
  <si>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</si>
  <si>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</si>
  <si>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</si>
  <si>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</si>
  <si>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</si>
  <si>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</si>
  <si>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</si>
  <si>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</si>
  <si>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</si>
  <si>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</si>
  <si>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</si>
  <si>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</si>
  <si>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</si>
  <si>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</si>
  <si>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</si>
  <si>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</si>
  <si>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</si>
  <si>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</si>
  <si>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</si>
  <si>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</si>
  <si>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</si>
  <si>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</si>
  <si>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</si>
  <si>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</si>
  <si>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</si>
  <si>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</si>
  <si>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</si>
  <si>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</si>
  <si>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</si>
  <si>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</si>
  <si>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</si>
  <si>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</si>
  <si>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</si>
  <si>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</si>
  <si>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</si>
  <si>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</si>
  <si>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</si>
  <si>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</si>
  <si>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</si>
  <si>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</si>
  <si>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</si>
  <si>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</si>
  <si>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</si>
  <si>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</si>
  <si>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</si>
  <si>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</si>
  <si>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</si>
  <si>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</si>
  <si>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</si>
  <si>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</si>
  <si>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</si>
  <si>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</si>
  <si>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</si>
  <si>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</si>
  <si>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</si>
  <si>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</si>
  <si>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</si>
  <si>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</si>
  <si>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</si>
  <si>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</si>
  <si>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</si>
  <si>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</si>
  <si>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</si>
  <si>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</si>
  <si>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</si>
  <si>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</si>
  <si>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</si>
  <si>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</si>
  <si>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</si>
  <si>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</si>
  <si>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</si>
  <si>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</si>
  <si>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</si>
  <si>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</si>
  <si>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</si>
  <si>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</si>
  <si>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</si>
  <si>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</si>
  <si>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</si>
  <si>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</si>
  <si>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</si>
  <si>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</si>
  <si>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</si>
  <si>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</si>
  <si>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</si>
  <si>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</si>
  <si>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</si>
  <si>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</si>
  <si>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</si>
  <si>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</si>
  <si>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</si>
  <si>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</si>
  <si>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</si>
  <si>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</si>
  <si>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</si>
  <si>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</si>
  <si>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</si>
  <si>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</si>
  <si>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</si>
  <si>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</si>
  <si>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</si>
  <si>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</si>
  <si>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</si>
  <si>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</si>
  <si>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</si>
  <si>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</si>
  <si>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</si>
  <si>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</si>
  <si>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</si>
  <si>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</si>
  <si>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</si>
  <si>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</si>
  <si>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</si>
  <si>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</si>
  <si>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</si>
  <si>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</si>
  <si>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</si>
  <si>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</si>
  <si>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</si>
  <si>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</si>
  <si>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</si>
  <si>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</si>
  <si>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</si>
  <si>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</si>
  <si>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</si>
  <si>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</si>
  <si>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</si>
  <si>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</si>
  <si>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</si>
  <si>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</si>
  <si>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</si>
  <si>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</si>
  <si>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</si>
  <si>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</si>
  <si>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</si>
  <si>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</si>
  <si>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</si>
  <si>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</si>
  <si>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</si>
  <si>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</si>
  <si>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</si>
  <si>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</si>
  <si>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</si>
  <si>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</si>
  <si>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</si>
  <si>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</si>
  <si>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</si>
  <si>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</si>
  <si>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</si>
  <si>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</si>
  <si>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</si>
  <si>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</si>
  <si>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</si>
  <si>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</si>
  <si>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</si>
  <si>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</si>
  <si>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</si>
  <si>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</si>
  <si>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</si>
  <si>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</si>
  <si>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</si>
  <si>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</si>
  <si>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</si>
  <si>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</si>
  <si>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</si>
  <si>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</si>
  <si>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</si>
  <si>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</si>
  <si>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</si>
  <si>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</si>
  <si>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</si>
  <si>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</si>
  <si>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</si>
  <si>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</si>
  <si>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</si>
  <si>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</si>
  <si>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</si>
  <si>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</si>
  <si>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</si>
  <si>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</si>
  <si>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</si>
  <si>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</si>
  <si>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</si>
  <si>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</si>
  <si>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</si>
  <si>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</si>
  <si>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</si>
  <si>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</si>
  <si>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</si>
  <si>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</si>
  <si>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</si>
  <si>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</si>
  <si>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</si>
  <si>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</si>
  <si>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</si>
  <si>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</si>
  <si>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</si>
  <si>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</si>
  <si>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</si>
  <si>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</si>
  <si>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</si>
  <si>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</si>
  <si>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</si>
  <si>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</si>
  <si>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</si>
  <si>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</si>
  <si>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</si>
  <si>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</si>
  <si>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</si>
  <si>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</si>
  <si>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</si>
  <si>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</si>
  <si>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</si>
  <si>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</si>
  <si>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</si>
  <si>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</si>
  <si>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</si>
  <si>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</si>
  <si>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</si>
  <si>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</si>
  <si>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</si>
  <si>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</si>
  <si>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</si>
  <si>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</si>
  <si>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</si>
  <si>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</si>
  <si>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</si>
  <si>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</si>
  <si>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</si>
  <si>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</si>
  <si>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</si>
  <si>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</si>
  <si>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</si>
  <si>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</si>
  <si>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</si>
  <si>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</si>
  <si>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</si>
  <si>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</si>
  <si>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</si>
  <si>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</si>
  <si>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</si>
  <si>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</si>
  <si>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</si>
  <si>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</si>
  <si>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</si>
  <si>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</si>
  <si>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</si>
  <si>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</si>
  <si>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</si>
  <si>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</si>
  <si>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</si>
  <si>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</si>
  <si>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</si>
  <si>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</si>
  <si>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</si>
  <si>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</si>
  <si>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</si>
  <si>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</si>
  <si>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</si>
  <si>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</si>
  <si>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</si>
  <si>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</si>
  <si>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</si>
  <si>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</si>
  <si>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</si>
  <si>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</si>
  <si>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</si>
  <si>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</si>
  <si>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</si>
  <si>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</si>
  <si>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</si>
  <si>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</si>
  <si>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</si>
  <si>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</si>
  <si>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</si>
  <si>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</si>
  <si>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</si>
  <si>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</si>
  <si>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</si>
  <si>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</si>
  <si>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</si>
  <si>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</si>
  <si>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</si>
  <si>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</si>
  <si>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</si>
  <si>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</si>
  <si>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</si>
  <si>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</si>
  <si>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</si>
  <si>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</si>
  <si>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</si>
  <si>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</si>
  <si>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</si>
  <si>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</si>
  <si>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</si>
  <si>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</si>
  <si>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</si>
  <si>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</si>
  <si>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</si>
  <si>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</si>
  <si>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</si>
  <si>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</si>
  <si>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</si>
  <si>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</si>
  <si>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</si>
  <si>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</si>
  <si>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</si>
  <si>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</si>
  <si>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</si>
  <si>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</si>
  <si>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</si>
  <si>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</si>
  <si>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</si>
  <si>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</si>
  <si>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</si>
  <si>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</si>
  <si>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</si>
  <si>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</si>
  <si>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</si>
  <si>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</si>
  <si>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</si>
  <si>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</si>
  <si>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</si>
  <si>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</si>
  <si>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</si>
  <si>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</si>
  <si>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</si>
  <si>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</si>
  <si>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</si>
  <si>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</si>
  <si>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</si>
  <si>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</si>
  <si>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</si>
  <si>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</si>
  <si>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</si>
  <si>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</si>
  <si>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</si>
  <si>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</si>
  <si>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</si>
  <si>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</si>
  <si>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</si>
  <si>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</si>
  <si>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</si>
  <si>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</si>
  <si>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</si>
  <si>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</si>
  <si>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</si>
  <si>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</si>
  <si>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</si>
  <si>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</si>
  <si>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</si>
  <si>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</si>
  <si>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</si>
  <si>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</si>
  <si>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</si>
  <si>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</si>
  <si>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</si>
  <si>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</si>
  <si>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</si>
  <si>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</si>
  <si>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</si>
  <si>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</si>
  <si>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</si>
  <si>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</si>
  <si>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</si>
  <si>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</si>
  <si>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</si>
  <si>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</si>
  <si>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</si>
  <si>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</si>
  <si>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</si>
  <si>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</si>
  <si>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</si>
  <si>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</si>
  <si>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</si>
  <si>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</si>
  <si>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</si>
  <si>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</si>
  <si>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</si>
  <si>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</si>
  <si>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</si>
  <si>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</si>
  <si>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</si>
  <si>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</si>
  <si>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</si>
  <si>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</si>
  <si>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</si>
  <si>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</si>
  <si>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</si>
  <si>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</si>
  <si>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</si>
  <si>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</si>
  <si>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</si>
  <si>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</si>
  <si>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</si>
  <si>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</si>
  <si>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</si>
  <si>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</si>
  <si>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</si>
  <si>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</si>
  <si>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</si>
  <si>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</si>
  <si>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</si>
  <si>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</si>
  <si>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</si>
  <si>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</si>
  <si>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</si>
  <si>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</si>
  <si>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</si>
  <si>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</si>
  <si>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</si>
  <si>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</si>
  <si>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</si>
  <si>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</si>
  <si>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</si>
  <si>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</si>
  <si>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</si>
  <si>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</si>
  <si>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</si>
  <si>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</si>
  <si>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</si>
  <si>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</si>
  <si>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</si>
  <si>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</si>
  <si>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</si>
  <si>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</si>
  <si>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</si>
  <si>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</si>
  <si>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</si>
  <si>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</si>
  <si>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</si>
  <si>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</si>
  <si>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</si>
  <si>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</si>
  <si>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</si>
  <si>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</si>
  <si>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</si>
  <si>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</si>
  <si>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</si>
  <si>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</si>
  <si>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</si>
  <si>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</si>
  <si>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</si>
  <si>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</si>
  <si>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</si>
  <si>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</si>
  <si>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</si>
  <si>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</si>
  <si>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</si>
  <si>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</si>
  <si>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</si>
  <si>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</si>
  <si>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</si>
  <si>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</si>
  <si>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</si>
  <si>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</si>
  <si>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</si>
  <si>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</si>
  <si>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</si>
  <si>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</si>
  <si>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</si>
  <si>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</si>
  <si>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</si>
  <si>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</si>
  <si>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</si>
  <si>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</si>
  <si>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</si>
  <si>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</si>
  <si>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</si>
  <si>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</si>
  <si>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</si>
  <si>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</si>
  <si>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</si>
  <si>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</si>
  <si>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</si>
  <si>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</si>
  <si>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</si>
  <si>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</si>
  <si>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</si>
  <si>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</si>
  <si>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</si>
  <si>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</si>
  <si>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</si>
  <si>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</si>
  <si>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</si>
  <si>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</si>
  <si>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</si>
  <si>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</si>
  <si>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</si>
  <si>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</si>
  <si>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</si>
  <si>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</si>
  <si>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</si>
  <si>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</si>
  <si>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</si>
  <si>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</si>
  <si>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</si>
  <si>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</si>
  <si>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</si>
  <si>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</si>
  <si>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</si>
  <si>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</si>
  <si>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</si>
  <si>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</si>
  <si>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</si>
  <si>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</si>
  <si>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</si>
  <si>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</si>
  <si>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</si>
  <si>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</si>
  <si>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</si>
  <si>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</si>
  <si>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</si>
  <si>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</si>
  <si>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</si>
  <si>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</si>
  <si>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</si>
  <si>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</si>
  <si>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</si>
  <si>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</si>
  <si>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</si>
  <si>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</si>
  <si>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</si>
  <si>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</si>
  <si>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</si>
  <si>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</si>
  <si>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</si>
  <si>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</si>
  <si>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</si>
  <si>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</si>
  <si>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</si>
  <si>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</si>
  <si>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</si>
  <si>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</si>
  <si>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</si>
  <si>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</si>
  <si>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</si>
  <si>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</si>
  <si>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</si>
  <si>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</si>
  <si>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</si>
  <si>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</si>
  <si>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</si>
  <si>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</si>
  <si>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</si>
  <si>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</si>
  <si>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</si>
  <si>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</si>
  <si>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</si>
  <si>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</si>
  <si>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</si>
  <si>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</si>
  <si>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</si>
  <si>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</si>
  <si>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</si>
  <si>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</si>
  <si>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</si>
  <si>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</si>
  <si>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</si>
  <si>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</si>
  <si>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</si>
  <si>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</si>
  <si>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</si>
  <si>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</si>
  <si>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</si>
  <si>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</si>
  <si>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</si>
  <si>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</si>
  <si>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</si>
  <si>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</si>
  <si>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</si>
  <si>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</si>
  <si>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</si>
  <si>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</si>
  <si>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</si>
  <si>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</si>
  <si>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</si>
  <si>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</si>
  <si>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</si>
  <si>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</si>
  <si>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</si>
  <si>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</si>
  <si>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</si>
  <si>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</si>
  <si>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</si>
  <si>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</si>
  <si>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</si>
  <si>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</si>
  <si>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</si>
  <si>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</si>
  <si>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</si>
  <si>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</si>
  <si>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</si>
  <si>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</si>
  <si>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</si>
  <si>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</si>
  <si>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</si>
  <si>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</si>
  <si>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</si>
  <si>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</si>
  <si>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</si>
  <si>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</si>
  <si>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</si>
  <si>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</si>
  <si>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</si>
  <si>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</si>
  <si>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</si>
  <si>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</si>
  <si>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</si>
  <si>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</si>
  <si>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</si>
  <si>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</si>
  <si>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</si>
  <si>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</si>
  <si>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</si>
  <si>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</si>
  <si>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</si>
  <si>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</si>
  <si>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</si>
  <si>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</si>
  <si>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</si>
  <si>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</si>
  <si>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</si>
  <si>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</si>
  <si>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</si>
  <si>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</si>
  <si>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</si>
  <si>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</si>
  <si>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</si>
  <si>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</si>
  <si>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</si>
  <si>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</si>
  <si>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</si>
  <si>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</si>
  <si>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</si>
  <si>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</si>
  <si>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</si>
  <si>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</si>
  <si>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</si>
  <si>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</si>
  <si>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</si>
  <si>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</si>
  <si>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</si>
  <si>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</si>
  <si>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</si>
  <si>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</si>
  <si>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</si>
  <si>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</si>
  <si>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</si>
  <si>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</si>
  <si>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</si>
  <si>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</si>
  <si>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</si>
  <si>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</si>
  <si>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</si>
  <si>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</si>
  <si>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</si>
  <si>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</si>
  <si>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</si>
  <si>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</si>
  <si>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</si>
  <si>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</si>
  <si>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</si>
  <si>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</si>
  <si>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</si>
  <si>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</si>
  <si>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</si>
  <si>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</si>
  <si>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</si>
  <si>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</si>
  <si>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</si>
  <si>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</si>
  <si>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</si>
  <si>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</si>
  <si>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</si>
  <si>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</si>
  <si>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</si>
  <si>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</si>
  <si>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</si>
  <si>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</si>
  <si>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</si>
  <si>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</si>
  <si>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</si>
  <si>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</si>
  <si>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</si>
  <si>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</si>
  <si>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</si>
  <si>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</si>
  <si>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</si>
  <si>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</si>
  <si>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</si>
  <si>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</si>
  <si>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</si>
  <si>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</si>
  <si>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</si>
  <si>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</si>
  <si>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</si>
  <si>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</si>
  <si>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</si>
  <si>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</si>
  <si>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</si>
  <si>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</si>
  <si>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</si>
  <si>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</si>
  <si>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</si>
  <si>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</si>
  <si>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</si>
  <si>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</si>
  <si>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</si>
  <si>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</si>
  <si>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</si>
  <si>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</si>
  <si>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</si>
  <si>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</si>
  <si>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</si>
  <si>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</si>
  <si>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</si>
  <si>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</si>
  <si>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</si>
  <si>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</si>
  <si>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</si>
  <si>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</si>
  <si>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</si>
  <si>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</si>
  <si>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</si>
  <si>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</si>
  <si>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</si>
  <si>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</si>
  <si>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</si>
  <si>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</si>
  <si>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</si>
  <si>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</si>
  <si>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</si>
  <si>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</si>
  <si>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</si>
  <si>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</si>
  <si>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</si>
  <si>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</si>
  <si>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</si>
  <si>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</si>
  <si>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</si>
  <si>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</si>
  <si>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</si>
  <si>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</si>
  <si>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</si>
  <si>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</si>
  <si>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</si>
  <si>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</si>
  <si>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</si>
  <si>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</si>
  <si>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</si>
  <si>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</si>
  <si>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</si>
  <si>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</si>
  <si>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</si>
  <si>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</si>
  <si>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</si>
  <si>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</si>
  <si>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</si>
  <si>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</si>
  <si>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</si>
  <si>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</si>
  <si>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</si>
  <si>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</si>
  <si>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</si>
  <si>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</si>
  <si>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</si>
  <si>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</si>
  <si>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</si>
  <si>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</si>
  <si>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</si>
  <si>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</si>
  <si>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</si>
  <si>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</si>
  <si>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</si>
  <si>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</si>
  <si>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</si>
  <si>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</si>
  <si>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</si>
  <si>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</si>
  <si>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</si>
  <si>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</si>
  <si>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</si>
  <si>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</si>
  <si>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</si>
  <si>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</si>
  <si>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</si>
  <si>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</si>
  <si>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</si>
  <si>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</si>
  <si>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</si>
  <si>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</si>
  <si>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</si>
  <si>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</si>
  <si>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</si>
  <si>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</si>
  <si>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</si>
  <si>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</si>
  <si>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</si>
  <si>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</si>
  <si>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</si>
  <si>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</si>
  <si>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</si>
  <si>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</si>
  <si>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</si>
  <si>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</si>
  <si>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</si>
  <si>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</si>
  <si>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</si>
  <si>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</si>
  <si>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</si>
  <si>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</si>
  <si>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</si>
  <si>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</si>
  <si>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</si>
  <si>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</si>
  <si>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</si>
  <si>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</si>
  <si>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</si>
  <si>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</si>
  <si>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</si>
  <si>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</si>
  <si>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</si>
  <si>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</si>
  <si>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</si>
  <si>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</si>
  <si>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</si>
  <si>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</si>
  <si>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</si>
  <si>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</si>
  <si>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</si>
  <si>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</si>
  <si>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</si>
  <si>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</si>
  <si>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</si>
  <si>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</si>
  <si>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</si>
  <si>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</si>
  <si>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</si>
  <si>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</si>
  <si>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</si>
  <si>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</si>
  <si>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</si>
  <si>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</si>
  <si>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</si>
  <si>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</si>
  <si>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</si>
  <si>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</si>
  <si>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</si>
  <si>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</si>
  <si>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</si>
  <si>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</si>
  <si>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</si>
  <si>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</si>
  <si>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</si>
  <si>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</si>
  <si>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</si>
  <si>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</si>
  <si>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</si>
  <si>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</si>
  <si>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</si>
  <si>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</si>
  <si>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</si>
  <si>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</si>
  <si>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</si>
  <si>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</si>
  <si>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</si>
  <si>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</si>
  <si>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</si>
  <si>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</si>
  <si>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</si>
  <si>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</si>
  <si>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</si>
  <si>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</si>
  <si>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</si>
  <si>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</si>
  <si>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</si>
  <si>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</si>
  <si>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</si>
  <si>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</si>
  <si>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</si>
  <si>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</si>
  <si>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</si>
  <si>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</si>
  <si>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</si>
  <si>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</si>
  <si>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</si>
  <si>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</si>
  <si>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</si>
  <si>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</si>
  <si>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</si>
  <si>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</si>
  <si>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</si>
  <si>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</si>
  <si>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</si>
  <si>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</si>
  <si>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</si>
  <si>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</si>
  <si>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</si>
  <si>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</si>
  <si>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</si>
  <si>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</si>
  <si>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</si>
  <si>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</si>
  <si>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</si>
  <si>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</si>
  <si>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</si>
  <si>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</si>
  <si>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</si>
  <si>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</si>
  <si>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</si>
  <si>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</si>
  <si>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</si>
  <si>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</si>
  <si>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</si>
  <si>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</si>
  <si>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</si>
  <si>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</si>
  <si>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</si>
  <si>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</si>
  <si>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</si>
  <si>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</si>
  <si>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</si>
  <si>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</si>
  <si>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</si>
  <si>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</si>
  <si>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</si>
  <si>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</si>
  <si>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</si>
  <si>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</si>
  <si>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</si>
  <si>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</si>
  <si>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</si>
  <si>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</si>
  <si>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</si>
  <si>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</si>
  <si>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</si>
  <si>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</si>
  <si>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</si>
  <si>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</si>
  <si>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</si>
  <si>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</si>
  <si>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</si>
  <si>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</si>
  <si>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</si>
  <si>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</si>
  <si>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</si>
  <si>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</si>
  <si>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</si>
  <si>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</si>
  <si>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</si>
  <si>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</si>
  <si>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</si>
  <si>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</si>
  <si>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</si>
  <si>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</si>
  <si>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</si>
  <si>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</si>
  <si>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</si>
  <si>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</si>
  <si>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</si>
  <si>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</si>
  <si>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</si>
  <si>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</si>
  <si>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</si>
  <si>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</si>
  <si>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</si>
  <si>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</si>
  <si>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</si>
  <si>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</si>
  <si>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</si>
  <si>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</si>
  <si>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</si>
  <si>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</si>
  <si>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</si>
  <si>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</si>
  <si>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</si>
  <si>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</si>
  <si>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</si>
  <si>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</si>
  <si>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</si>
  <si>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</si>
  <si>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</si>
  <si>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</si>
  <si>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</si>
  <si>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</si>
  <si>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</si>
  <si>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</si>
  <si>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</si>
  <si>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</si>
  <si>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</si>
  <si>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</si>
  <si>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</si>
  <si>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</si>
  <si>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</si>
  <si>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</si>
  <si>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</si>
  <si>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</si>
  <si>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</si>
  <si>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</si>
  <si>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</si>
  <si>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</si>
  <si>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</si>
  <si>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</si>
  <si>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</si>
  <si>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</si>
  <si>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</si>
  <si>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</si>
  <si>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</si>
  <si>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</si>
  <si>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</si>
  <si>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</si>
  <si>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</si>
  <si>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</si>
  <si>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</si>
  <si>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</si>
  <si>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</si>
  <si>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</si>
  <si>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</si>
  <si>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</si>
  <si>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</si>
  <si>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</si>
  <si>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</si>
  <si>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</si>
  <si>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</si>
  <si>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</si>
  <si>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</si>
  <si>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</si>
  <si>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</si>
  <si>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</si>
  <si>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</si>
  <si>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</si>
  <si>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</si>
  <si>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</si>
  <si>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</si>
  <si>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</si>
  <si>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</si>
  <si>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</si>
  <si>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</si>
  <si>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</si>
  <si>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</si>
  <si>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</si>
  <si>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</si>
  <si>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</si>
  <si>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</si>
  <si>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</si>
  <si>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</si>
  <si>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</si>
  <si>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</si>
  <si>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</si>
  <si>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</si>
  <si>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</si>
  <si>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</si>
  <si>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</si>
  <si>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</si>
  <si>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</si>
  <si>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</si>
  <si>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</si>
  <si>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</si>
  <si>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</si>
  <si>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</si>
  <si>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</si>
  <si>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</si>
  <si>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</si>
  <si>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</si>
  <si>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</si>
  <si>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</si>
  <si>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</si>
  <si>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</si>
  <si>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</si>
  <si>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</si>
  <si>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</si>
  <si>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</si>
  <si>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</si>
  <si>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</si>
  <si>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</si>
  <si>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</si>
  <si>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</si>
  <si>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</si>
  <si>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</si>
  <si>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</si>
  <si>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</si>
  <si>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</si>
  <si>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</si>
  <si>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</si>
  <si>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</si>
  <si>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</si>
  <si>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</si>
  <si>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</si>
  <si>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</si>
  <si>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</si>
  <si>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</si>
  <si>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</si>
  <si>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</si>
  <si>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</si>
  <si>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</si>
  <si>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</si>
  <si>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</si>
  <si>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</si>
  <si>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</si>
  <si>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</si>
  <si>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</si>
  <si>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</si>
  <si>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</si>
  <si>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</si>
  <si>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</si>
  <si>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</si>
  <si>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</si>
  <si>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</si>
  <si>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</si>
  <si>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</si>
  <si>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</si>
  <si>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</si>
  <si>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</si>
  <si>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</si>
  <si>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</si>
  <si>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</si>
  <si>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</si>
  <si>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</si>
  <si>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</si>
  <si>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</si>
  <si>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</si>
  <si>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</si>
  <si>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</si>
  <si>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</si>
  <si>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</si>
  <si>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</si>
  <si>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</si>
  <si>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</si>
  <si>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</si>
  <si>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</si>
  <si>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</si>
  <si>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</si>
  <si>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</si>
  <si>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</si>
  <si>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</si>
  <si>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</si>
  <si>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</si>
  <si>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</si>
  <si>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</si>
  <si>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</si>
  <si>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</si>
  <si>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</si>
  <si>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</si>
  <si>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</si>
  <si>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</si>
  <si>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</si>
  <si>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</si>
  <si>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</si>
  <si>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</si>
  <si>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</si>
  <si>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</si>
  <si>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</si>
  <si>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</si>
  <si>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</si>
  <si>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</si>
  <si>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</si>
  <si>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</si>
  <si>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</si>
  <si>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</si>
  <si>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</si>
  <si>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</si>
  <si>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</si>
  <si>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</si>
  <si>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</si>
  <si>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</si>
  <si>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</si>
  <si>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</si>
  <si>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</si>
  <si>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</si>
  <si>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</si>
  <si>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</si>
  <si>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</si>
  <si>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</si>
  <si>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</si>
  <si>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</si>
  <si>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</si>
  <si>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</si>
  <si>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</si>
  <si>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</si>
  <si>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</si>
  <si>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</si>
  <si>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</si>
  <si>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</si>
  <si>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</si>
  <si>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</si>
  <si>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</si>
  <si>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</si>
  <si>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</si>
  <si>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</si>
  <si>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</si>
  <si>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</si>
  <si>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</si>
  <si>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</si>
  <si>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</si>
  <si>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</si>
  <si>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</si>
  <si>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</si>
  <si>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</si>
  <si>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</si>
  <si>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</si>
  <si>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</si>
  <si>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</si>
  <si>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</si>
  <si>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</si>
  <si>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</si>
  <si>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</si>
  <si>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</si>
  <si>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</si>
  <si>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</si>
  <si>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</si>
  <si>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</si>
  <si>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</si>
  <si>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</si>
  <si>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</si>
  <si>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</si>
  <si>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</si>
  <si>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</si>
  <si>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</si>
  <si>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</si>
  <si>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</si>
  <si>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</si>
  <si>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</si>
  <si>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</si>
  <si>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</si>
  <si>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</si>
  <si>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</si>
  <si>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</si>
  <si>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</si>
  <si>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</si>
  <si>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</si>
  <si>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</si>
  <si>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</si>
  <si>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</si>
  <si>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</si>
  <si>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</si>
  <si>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</si>
  <si>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</si>
  <si>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</si>
  <si>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</si>
  <si>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</si>
  <si>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</si>
  <si>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</si>
  <si>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</si>
  <si>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</si>
  <si>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</si>
  <si>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</si>
  <si>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</si>
  <si>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</si>
  <si>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</si>
  <si>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</si>
  <si>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</si>
  <si>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</si>
  <si>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</si>
  <si>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</si>
  <si>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</si>
  <si>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</si>
  <si>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</si>
  <si>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</si>
  <si>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</si>
  <si>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</si>
  <si>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</si>
  <si>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</si>
  <si>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</si>
  <si>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</si>
  <si>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</si>
  <si>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</si>
  <si>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</si>
  <si>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</si>
  <si>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</si>
  <si>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</si>
  <si>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</si>
  <si>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</si>
  <si>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</si>
  <si>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</si>
  <si>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</si>
  <si>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</si>
  <si>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</si>
  <si>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</si>
  <si>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</si>
  <si>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</si>
  <si>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</si>
  <si>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</si>
  <si>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</si>
  <si>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</si>
  <si>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</si>
  <si>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</si>
  <si>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</si>
  <si>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</si>
  <si>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</si>
  <si>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</si>
  <si>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</si>
  <si>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</si>
  <si>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</si>
  <si>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</si>
  <si>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</si>
  <si>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</si>
  <si>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</si>
  <si>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</si>
  <si>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</si>
  <si>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</si>
  <si>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</si>
  <si>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</si>
  <si>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</si>
  <si>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</si>
  <si>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</si>
  <si>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</si>
  <si>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</si>
  <si>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</si>
  <si>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</si>
  <si>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</si>
  <si>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</si>
  <si>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</si>
  <si>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</si>
  <si>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</si>
  <si>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</si>
  <si>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</si>
  <si>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</si>
  <si>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</si>
  <si>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</si>
  <si>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</si>
  <si>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</si>
  <si>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</si>
  <si>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</si>
  <si>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</si>
  <si>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</si>
  <si>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</si>
  <si>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</si>
  <si>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</si>
  <si>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</si>
  <si>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</si>
  <si>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</si>
  <si>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</si>
  <si>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</si>
  <si>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</si>
  <si>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</si>
  <si>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</si>
  <si>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</si>
  <si>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</si>
  <si>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</si>
  <si>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</si>
  <si>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</si>
  <si>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</si>
  <si>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</si>
  <si>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</si>
  <si>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</si>
  <si>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</si>
  <si>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</si>
  <si>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</si>
  <si>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</si>
  <si>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</si>
  <si>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</si>
  <si>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</si>
  <si>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</si>
  <si>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</si>
  <si>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</si>
  <si>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</si>
  <si>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</si>
  <si>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</si>
  <si>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</si>
  <si>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</si>
  <si>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</si>
  <si>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</si>
  <si>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</si>
  <si>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</si>
  <si>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</si>
  <si>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</si>
  <si>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</si>
  <si>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</si>
  <si>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</si>
  <si>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</si>
  <si>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</si>
  <si>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</si>
  <si>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</si>
  <si>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</si>
  <si>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</si>
  <si>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</si>
  <si>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</si>
  <si>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</si>
  <si>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</si>
  <si>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</si>
  <si>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</si>
  <si>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</si>
  <si>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</si>
  <si>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</si>
  <si>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</si>
  <si>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</si>
  <si>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</si>
  <si>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</si>
  <si>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</si>
  <si>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</si>
  <si>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</si>
  <si>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</si>
  <si>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</si>
  <si>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</si>
  <si>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</si>
  <si>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</si>
  <si>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</si>
  <si>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</si>
  <si>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</si>
  <si>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</si>
  <si>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</si>
  <si>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</si>
  <si>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</si>
  <si>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</si>
  <si>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</si>
  <si>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</si>
  <si>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</si>
  <si>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</si>
  <si>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</si>
  <si>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</si>
  <si>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</si>
  <si>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</si>
  <si>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</si>
  <si>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</si>
  <si>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</si>
  <si>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</si>
  <si>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</si>
  <si>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</si>
  <si>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</si>
  <si>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</si>
  <si>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</si>
  <si>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</si>
  <si>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</si>
  <si>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</si>
  <si>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</si>
  <si>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</si>
  <si>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</si>
  <si>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</si>
  <si>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</si>
  <si>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</si>
  <si>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</si>
  <si>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</si>
  <si>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</si>
  <si>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</si>
  <si>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</si>
  <si>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</si>
  <si>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</si>
  <si>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</si>
  <si>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</si>
  <si>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</si>
  <si>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</si>
  <si>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</si>
  <si>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</si>
  <si>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</si>
  <si>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</si>
  <si>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</si>
  <si>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</si>
  <si>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</si>
  <si>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</si>
  <si>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</si>
  <si>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</si>
  <si>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</si>
  <si>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</si>
  <si>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</si>
  <si>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</si>
  <si>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</si>
  <si>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</si>
  <si>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</si>
  <si>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</si>
  <si>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</si>
  <si>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</si>
  <si>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</si>
  <si>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</si>
  <si>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</si>
  <si>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</si>
  <si>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</si>
  <si>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</si>
  <si>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</si>
  <si>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</si>
  <si>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</si>
  <si>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</si>
  <si>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</si>
  <si>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</si>
  <si>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</si>
  <si>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</si>
  <si>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</si>
  <si>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</si>
  <si>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</si>
  <si>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</si>
  <si>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</si>
  <si>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</si>
  <si>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</si>
  <si>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</si>
  <si>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</si>
  <si>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</si>
  <si>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</si>
  <si>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</si>
  <si>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</si>
  <si>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</si>
  <si>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</si>
  <si>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</si>
  <si>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</si>
  <si>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</si>
  <si>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</si>
  <si>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</si>
  <si>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</si>
  <si>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</si>
  <si>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</si>
  <si>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</si>
  <si>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</si>
  <si>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</si>
  <si>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</si>
  <si>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</si>
  <si>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</si>
  <si>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</si>
  <si>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</si>
  <si>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</si>
  <si>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</si>
  <si>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</si>
  <si>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</si>
  <si>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</si>
  <si>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</si>
  <si>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</si>
  <si>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</si>
  <si>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</si>
  <si>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</si>
  <si>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</si>
  <si>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</si>
  <si>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</si>
  <si>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</si>
  <si>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</si>
  <si>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</si>
  <si>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</si>
  <si>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</si>
  <si>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</si>
  <si>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</si>
  <si>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</si>
  <si>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</si>
  <si>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</si>
  <si>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</si>
  <si>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</si>
  <si>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</si>
  <si>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</si>
  <si>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</si>
  <si>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</si>
  <si>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</si>
  <si>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</si>
  <si>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</si>
  <si>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</si>
  <si>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</si>
  <si>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</si>
  <si>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</si>
  <si>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</si>
  <si>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</si>
  <si>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</si>
  <si>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</si>
  <si>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</si>
  <si>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</si>
  <si>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</si>
  <si>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</si>
  <si>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</si>
  <si>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</si>
  <si>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</si>
  <si>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</si>
  <si>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</si>
  <si>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</si>
  <si>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</si>
  <si>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</si>
  <si>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</si>
  <si>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</si>
  <si>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</si>
  <si>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</si>
  <si>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</si>
  <si>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</si>
  <si>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</si>
  <si>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</si>
  <si>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</si>
  <si>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</si>
  <si>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</si>
  <si>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</si>
  <si>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</si>
  <si>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</si>
  <si>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</si>
  <si>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</si>
  <si>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</si>
  <si>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</si>
  <si>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</si>
  <si>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</si>
  <si>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</si>
  <si>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</si>
  <si>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</si>
  <si>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</si>
  <si>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</si>
  <si>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</si>
  <si>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</si>
  <si>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</si>
  <si>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</si>
  <si>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</si>
  <si>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</si>
  <si>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</si>
  <si>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</si>
  <si>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</si>
  <si>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</si>
  <si>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</si>
  <si>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</si>
  <si>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</si>
  <si>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</si>
  <si>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</si>
  <si>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</si>
  <si>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</si>
  <si>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</si>
  <si>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</si>
  <si>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</si>
  <si>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</si>
  <si>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</si>
  <si>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</si>
  <si>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</si>
  <si>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</si>
  <si>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</si>
  <si>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</si>
  <si>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</si>
  <si>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</si>
  <si>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</si>
  <si>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</si>
  <si>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</si>
  <si>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</si>
  <si>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</si>
  <si>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</si>
  <si>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</si>
  <si>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</si>
  <si>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</si>
  <si>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</si>
  <si>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</si>
  <si>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</si>
  <si>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</si>
  <si>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</si>
  <si>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</si>
  <si>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</si>
  <si>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</si>
  <si>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</si>
  <si>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</si>
  <si>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</si>
  <si>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</si>
  <si>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</si>
  <si>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</si>
  <si>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</si>
  <si>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</si>
  <si>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</si>
  <si>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</si>
  <si>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</si>
  <si>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</si>
  <si>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</si>
  <si>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</si>
  <si>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</si>
  <si>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</si>
  <si>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</si>
  <si>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</si>
  <si>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</si>
  <si>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</si>
  <si>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</si>
  <si>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</si>
  <si>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</si>
  <si>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</si>
  <si>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</si>
  <si>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</si>
  <si>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</si>
  <si>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</si>
  <si>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</si>
  <si>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</si>
  <si>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</si>
  <si>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</si>
  <si>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</si>
  <si>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</si>
  <si>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</si>
  <si>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</si>
  <si>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</si>
  <si>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</si>
  <si>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</si>
  <si>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</si>
  <si>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</si>
  <si>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</si>
  <si>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</si>
  <si>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</si>
  <si>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</si>
  <si>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</si>
  <si>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</si>
  <si>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</si>
  <si>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</si>
  <si>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</si>
  <si>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</si>
  <si>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</si>
  <si>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</si>
  <si>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</si>
  <si>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</si>
  <si>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</si>
  <si>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</si>
  <si>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</si>
  <si>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</si>
  <si>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</si>
  <si>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</si>
  <si>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</si>
  <si>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</si>
  <si>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</si>
  <si>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</si>
  <si>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</si>
  <si>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</si>
  <si>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</si>
  <si>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</si>
  <si>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</si>
  <si>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</si>
  <si>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</si>
  <si>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</si>
  <si>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</si>
  <si>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</si>
  <si>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</si>
  <si>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</si>
  <si>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</si>
  <si>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</si>
  <si>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</si>
  <si>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</si>
  <si>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</si>
  <si>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</si>
  <si>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</si>
  <si>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</si>
  <si>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</si>
  <si>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</si>
  <si>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</si>
  <si>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</si>
  <si>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</si>
  <si>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</si>
  <si>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</si>
  <si>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</si>
  <si>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</si>
  <si>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</si>
  <si>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</si>
  <si>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</si>
  <si>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</si>
  <si>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</si>
  <si>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</si>
  <si>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</si>
  <si>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</si>
  <si>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</si>
  <si>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</si>
  <si>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</si>
  <si>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</si>
  <si>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</si>
  <si>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</si>
  <si>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</si>
  <si>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</si>
  <si>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</si>
  <si>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</si>
  <si>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</si>
  <si>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</si>
  <si>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</si>
  <si>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</si>
  <si>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</si>
  <si>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</si>
  <si>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</si>
  <si>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</si>
  <si>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</si>
  <si>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</si>
  <si>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</si>
  <si>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</si>
  <si>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</si>
  <si>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</si>
  <si>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</si>
  <si>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</si>
  <si>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</si>
  <si>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</si>
  <si>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</si>
  <si>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</si>
  <si>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</si>
  <si>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</si>
  <si>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</si>
  <si>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</si>
  <si>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</si>
  <si>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</si>
  <si>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</si>
  <si>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</si>
  <si>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</si>
  <si>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</si>
  <si>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</si>
  <si>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</si>
  <si>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</si>
  <si>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</si>
  <si>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</si>
  <si>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</si>
  <si>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</si>
  <si>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</si>
  <si>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</si>
  <si>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</si>
  <si>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</si>
  <si>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</si>
  <si>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</si>
  <si>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</si>
  <si>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</si>
  <si>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</si>
  <si>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</si>
  <si>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</si>
  <si>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</si>
  <si>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</si>
  <si>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</si>
  <si>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</si>
  <si>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</si>
  <si>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</si>
  <si>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</si>
  <si>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</si>
  <si>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</si>
  <si>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</si>
  <si>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</si>
  <si>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</si>
  <si>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</si>
  <si>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</si>
  <si>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</si>
  <si>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</si>
  <si>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</si>
  <si>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</si>
  <si>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</si>
  <si>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</si>
  <si>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</si>
  <si>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</si>
  <si>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</si>
  <si>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</si>
  <si>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</si>
  <si>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</si>
  <si>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</si>
  <si>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</si>
  <si>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</si>
  <si>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</si>
  <si>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</si>
  <si>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</si>
  <si>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</si>
  <si>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</si>
  <si>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</si>
  <si>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</si>
  <si>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</si>
  <si>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</si>
  <si>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</si>
  <si>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</si>
  <si>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</si>
  <si>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</si>
  <si>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</si>
  <si>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</si>
  <si>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</si>
  <si>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</si>
  <si>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</si>
  <si>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</si>
  <si>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</si>
  <si>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</si>
  <si>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</si>
  <si>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</si>
  <si>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</si>
  <si>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</si>
  <si>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</si>
  <si>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</si>
  <si>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</si>
  <si>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</si>
  <si>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</si>
  <si>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</si>
  <si>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</si>
  <si>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</si>
  <si>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</si>
  <si>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</si>
  <si>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</si>
  <si>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</si>
  <si>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</si>
  <si>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</si>
  <si>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</si>
  <si>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</si>
  <si>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</si>
  <si>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</si>
  <si>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</si>
  <si>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</si>
  <si>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</si>
  <si>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</si>
  <si>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</si>
  <si>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</si>
  <si>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</si>
  <si>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</si>
  <si>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</si>
  <si>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</si>
  <si>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</si>
  <si>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</si>
  <si>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</si>
  <si>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</si>
  <si>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</si>
  <si>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</si>
  <si>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</si>
  <si>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</si>
  <si>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</si>
  <si>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</si>
  <si>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</si>
  <si>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</si>
  <si>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</si>
  <si>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</si>
  <si>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</si>
  <si>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</si>
  <si>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</si>
  <si>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</si>
  <si>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</si>
  <si>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</si>
  <si>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</si>
  <si>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</si>
  <si>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</si>
  <si>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</si>
  <si>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</si>
  <si>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</si>
  <si>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</si>
  <si>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</si>
  <si>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</si>
  <si>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</si>
  <si>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</si>
  <si>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</si>
  <si>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</si>
  <si>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</si>
  <si>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</si>
  <si>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</si>
  <si>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</si>
  <si>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</si>
  <si>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</si>
  <si>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</si>
  <si>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</si>
  <si>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</si>
  <si>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</si>
  <si>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</si>
  <si>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</si>
  <si>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</si>
  <si>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</si>
  <si>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</si>
  <si>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</si>
  <si>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</si>
  <si>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</si>
  <si>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</si>
  <si>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</si>
  <si>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</si>
  <si>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</si>
  <si>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</si>
  <si>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</si>
  <si>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</si>
  <si>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</si>
  <si>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</si>
  <si>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</si>
  <si>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</si>
  <si>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</si>
  <si>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</si>
  <si>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</si>
  <si>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</si>
  <si>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</si>
  <si>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</si>
  <si>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</si>
  <si>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</si>
  <si>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</si>
  <si>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</si>
  <si>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</si>
  <si>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</si>
  <si>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</si>
  <si>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</si>
  <si>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</si>
  <si>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</si>
  <si>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</si>
  <si>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</si>
  <si>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</si>
  <si>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</si>
  <si>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</si>
  <si>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</si>
  <si>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</si>
  <si>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</si>
  <si>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</si>
  <si>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</si>
  <si>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</si>
  <si>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</si>
  <si>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</si>
  <si>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</si>
  <si>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</si>
  <si>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</si>
  <si>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</si>
  <si>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</si>
  <si>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</si>
  <si>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</si>
  <si>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</si>
  <si>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</si>
  <si>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</si>
  <si>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</si>
  <si>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</si>
  <si>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</si>
  <si>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</si>
  <si>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</si>
  <si>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</si>
  <si>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</si>
  <si>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</si>
  <si>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</si>
  <si>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</si>
  <si>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</si>
  <si>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</si>
  <si>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</si>
  <si>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</si>
  <si>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</si>
  <si>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</si>
  <si>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</si>
  <si>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</si>
  <si>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</si>
  <si>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</si>
  <si>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</si>
  <si>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</si>
  <si>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</si>
  <si>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</si>
  <si>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</si>
  <si>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</si>
  <si>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</si>
  <si>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</si>
  <si>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</si>
  <si>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</si>
  <si>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</si>
  <si>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</si>
  <si>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</si>
  <si>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</si>
  <si>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</si>
  <si>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</si>
  <si>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</si>
  <si>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</si>
  <si>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</si>
  <si>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</si>
  <si>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</si>
  <si>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</si>
  <si>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</si>
  <si>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</si>
  <si>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</si>
  <si>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</si>
  <si>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</si>
  <si>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</si>
  <si>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</si>
  <si>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</si>
  <si>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</si>
  <si>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</si>
  <si>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</si>
  <si>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</si>
  <si>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</si>
  <si>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</si>
  <si>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</si>
  <si>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</si>
  <si>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</si>
  <si>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</si>
  <si>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</si>
  <si>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</si>
  <si>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</si>
  <si>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</si>
  <si>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</si>
  <si>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</si>
  <si>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</si>
  <si>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</si>
  <si>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</si>
  <si>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</si>
  <si>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</si>
  <si>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</si>
  <si>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</si>
  <si>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</si>
  <si>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</si>
  <si>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</si>
  <si>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</si>
  <si>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</si>
  <si>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</si>
  <si>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</si>
  <si>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</si>
  <si>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</si>
  <si>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</si>
  <si>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</si>
  <si>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</si>
  <si>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</si>
  <si>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</si>
  <si>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</si>
  <si>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</si>
  <si>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</si>
  <si>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</si>
  <si>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</si>
  <si>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</si>
  <si>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</si>
  <si>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</si>
  <si>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</si>
  <si>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</si>
  <si>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</si>
  <si>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</si>
  <si>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</si>
  <si>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</si>
  <si>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</si>
  <si>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</si>
  <si>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</si>
  <si>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</si>
  <si>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</si>
  <si>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</si>
  <si>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</si>
  <si>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</si>
  <si>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</si>
  <si>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</si>
  <si>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</si>
  <si>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</si>
  <si>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</si>
  <si>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</si>
  <si>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</si>
  <si>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</si>
  <si>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</si>
  <si>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</si>
  <si>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</si>
  <si>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</si>
  <si>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</si>
  <si>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</si>
  <si>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</si>
  <si>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</si>
  <si>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</si>
  <si>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</si>
  <si>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</si>
  <si>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</si>
  <si>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</si>
  <si>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</si>
  <si>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</si>
  <si>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</si>
  <si>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</si>
  <si>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</si>
  <si>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</si>
  <si>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</si>
  <si>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</si>
  <si>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</si>
  <si>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</si>
  <si>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</si>
  <si>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</si>
  <si>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</si>
  <si>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</si>
  <si>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</si>
  <si>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</si>
  <si>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</si>
  <si>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</si>
  <si>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</si>
  <si>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</si>
  <si>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</si>
  <si>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</si>
  <si>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</si>
  <si>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</si>
  <si>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</si>
  <si>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</si>
  <si>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</si>
  <si>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</si>
  <si>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</si>
  <si>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</si>
  <si>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</si>
  <si>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</si>
  <si>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</si>
  <si>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</si>
  <si>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</si>
  <si>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</si>
  <si>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</si>
  <si>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</si>
  <si>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</si>
  <si>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</si>
  <si>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</si>
  <si>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</si>
  <si>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</si>
  <si>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</si>
  <si>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</si>
  <si>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</si>
  <si>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</si>
  <si>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</si>
  <si>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</si>
  <si>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</si>
  <si>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</si>
  <si>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</si>
  <si>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</si>
  <si>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</si>
  <si>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</si>
  <si>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</si>
  <si>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</si>
  <si>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</si>
  <si>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</si>
  <si>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</si>
  <si>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</si>
  <si>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</si>
  <si>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</si>
  <si>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</si>
  <si>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</si>
  <si>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</si>
  <si>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</si>
  <si>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</si>
  <si>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</si>
  <si>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</si>
  <si>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</si>
  <si>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</si>
  <si>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</si>
  <si>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</si>
  <si>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</si>
  <si>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</si>
  <si>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</si>
  <si>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</si>
  <si>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</si>
  <si>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</si>
  <si>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</si>
  <si>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</si>
  <si>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</si>
  <si>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</si>
  <si>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</si>
  <si>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</si>
  <si>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</si>
  <si>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</si>
  <si>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</si>
  <si>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</si>
  <si>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</si>
  <si>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</si>
  <si>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</si>
  <si>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</si>
  <si>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</si>
  <si>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</si>
  <si>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</si>
  <si>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</si>
  <si>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</si>
  <si>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</si>
  <si>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</si>
  <si>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</si>
  <si>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</si>
  <si>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</si>
  <si>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</si>
  <si>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</si>
  <si>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</si>
  <si>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</si>
  <si>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</si>
  <si>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</si>
  <si>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</si>
  <si>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</si>
  <si>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</si>
  <si>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</si>
  <si>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</si>
  <si>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</si>
  <si>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</si>
  <si>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</si>
  <si>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</si>
  <si>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</si>
  <si>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</si>
  <si>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</si>
  <si>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</si>
  <si>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</si>
  <si>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</si>
  <si>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</si>
  <si>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</si>
  <si>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</si>
  <si>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</si>
  <si>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</si>
  <si>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</si>
  <si>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</si>
  <si>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</si>
  <si>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</si>
  <si>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</si>
  <si>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</si>
  <si>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</si>
  <si>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</si>
  <si>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</si>
  <si>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</si>
  <si>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</si>
  <si>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</si>
  <si>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</si>
  <si>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</si>
  <si>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</si>
  <si>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</si>
  <si>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</si>
  <si>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</si>
  <si>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</si>
  <si>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</si>
  <si>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</si>
  <si>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</si>
  <si>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</si>
  <si>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</si>
  <si>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</si>
  <si>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</si>
  <si>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</si>
  <si>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</si>
  <si>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</si>
  <si>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</si>
  <si>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</si>
  <si>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</si>
  <si>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</si>
  <si>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</si>
  <si>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</si>
  <si>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</si>
  <si>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</si>
  <si>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</si>
  <si>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</si>
  <si>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</si>
  <si>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</si>
  <si>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</si>
  <si>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</si>
  <si>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</si>
  <si>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</si>
  <si>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</si>
  <si>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</si>
  <si>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</si>
  <si>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</si>
  <si>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</si>
  <si>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</si>
  <si>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</si>
  <si>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</si>
  <si>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</si>
  <si>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</si>
  <si>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</si>
  <si>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</si>
  <si>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</si>
  <si>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</si>
  <si>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</si>
  <si>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</si>
  <si>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</si>
  <si>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</si>
  <si>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</si>
  <si>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</si>
  <si>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</si>
  <si>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</si>
  <si>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</si>
  <si>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</si>
  <si>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</si>
  <si>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</si>
  <si>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</si>
  <si>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</si>
  <si>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</si>
  <si>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</si>
  <si>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</si>
  <si>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</si>
  <si>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</si>
  <si>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</si>
  <si>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</si>
  <si>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</si>
  <si>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</si>
  <si>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</si>
  <si>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</si>
  <si>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</si>
  <si>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</si>
  <si>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</si>
  <si>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</si>
  <si>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</si>
  <si>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</si>
  <si>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</si>
  <si>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</si>
  <si>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</si>
  <si>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</si>
  <si>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</si>
  <si>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</si>
  <si>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</si>
  <si>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</si>
  <si>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</si>
  <si>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</si>
  <si>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</si>
  <si>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</si>
  <si>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</si>
  <si>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</si>
  <si>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</si>
  <si>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</si>
  <si>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</si>
  <si>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</si>
  <si>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</si>
  <si>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</si>
  <si>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</si>
  <si>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</si>
  <si>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</si>
  <si>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</si>
  <si>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</si>
  <si>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</si>
  <si>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</si>
  <si>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</si>
  <si>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</si>
  <si>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</si>
  <si>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</si>
  <si>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</si>
  <si>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</si>
  <si>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</si>
  <si>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</si>
  <si>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</si>
  <si>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</si>
  <si>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</si>
  <si>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</si>
  <si>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</si>
  <si>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</si>
  <si>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</si>
  <si>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</si>
  <si>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</si>
  <si>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</si>
  <si>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</si>
  <si>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</si>
  <si>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</si>
  <si>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</si>
  <si>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</si>
  <si>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</si>
  <si>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</si>
  <si>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</si>
  <si>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</si>
  <si>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</si>
  <si>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</si>
  <si>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</si>
  <si>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</si>
  <si>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</si>
  <si>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</si>
  <si>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</si>
  <si>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</si>
  <si>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</si>
  <si>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</si>
  <si>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</si>
  <si>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</si>
  <si>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</si>
  <si>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</si>
  <si>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</si>
  <si>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</si>
  <si>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</si>
  <si>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</si>
  <si>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</si>
  <si>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</si>
  <si>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</si>
  <si>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</si>
  <si>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</si>
  <si>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</si>
  <si>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</si>
  <si>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</si>
  <si>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</si>
  <si>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</si>
  <si>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</si>
  <si>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</si>
  <si>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</si>
  <si>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</si>
  <si>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</si>
  <si>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</si>
  <si>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</si>
  <si>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</si>
  <si>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</si>
  <si>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</si>
  <si>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</si>
  <si>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</si>
  <si>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</si>
  <si>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</si>
  <si>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</si>
  <si>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</si>
  <si>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</si>
  <si>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</si>
  <si>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</si>
  <si>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</si>
  <si>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</si>
  <si>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</si>
  <si>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</si>
  <si>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</si>
  <si>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</si>
  <si>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</si>
  <si>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</si>
  <si>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</si>
  <si>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</si>
  <si>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</si>
  <si>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</si>
  <si>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</si>
  <si>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</si>
  <si>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</si>
  <si>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</si>
  <si>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</si>
  <si>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</si>
  <si>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</si>
  <si>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</si>
  <si>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</si>
  <si>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</si>
  <si>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</si>
  <si>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</si>
  <si>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</si>
  <si>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</si>
  <si>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</si>
  <si>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</si>
  <si>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</si>
  <si>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</si>
  <si>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</si>
  <si>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</si>
  <si>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</si>
  <si>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</si>
  <si>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</si>
  <si>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</si>
  <si>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</si>
  <si>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</si>
  <si>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</si>
  <si>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</si>
  <si>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</si>
  <si>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</si>
  <si>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</si>
  <si>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</si>
  <si>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</si>
  <si>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</si>
  <si>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</si>
  <si>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</si>
  <si>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</si>
  <si>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</si>
  <si>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</si>
  <si>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</si>
  <si>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</si>
  <si>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</si>
  <si>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</si>
  <si>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</si>
  <si>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</si>
  <si>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</si>
  <si>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</si>
  <si>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</si>
  <si>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</si>
  <si>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</si>
  <si>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</si>
  <si>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</si>
  <si>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</si>
  <si>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</si>
  <si>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</si>
  <si>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</si>
  <si>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</si>
  <si>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</si>
  <si>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</si>
  <si>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</si>
  <si>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</si>
  <si>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</si>
  <si>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</si>
  <si>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</si>
  <si>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</si>
  <si>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</si>
  <si>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</si>
  <si>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</si>
  <si>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</si>
  <si>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</si>
  <si>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</si>
  <si>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</si>
  <si>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</si>
  <si>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</si>
  <si>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</si>
  <si>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</si>
  <si>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</si>
  <si>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</si>
  <si>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</si>
  <si>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</si>
  <si>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</si>
  <si>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</si>
  <si>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</si>
  <si>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</si>
  <si>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</si>
  <si>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</si>
  <si>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</si>
  <si>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</si>
  <si>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</si>
  <si>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</si>
  <si>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</si>
  <si>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</si>
  <si>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</si>
  <si>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</si>
  <si>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</si>
  <si>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</si>
  <si>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</si>
  <si>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</si>
  <si>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</si>
  <si>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</si>
  <si>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</si>
  <si>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</si>
  <si>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</si>
  <si>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</si>
  <si>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</si>
  <si>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</si>
  <si>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</si>
  <si>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</si>
  <si>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</si>
  <si>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</si>
  <si>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</si>
  <si>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</si>
  <si>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</si>
  <si>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</si>
  <si>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</si>
  <si>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</si>
  <si>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</si>
  <si>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</si>
  <si>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</si>
  <si>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</si>
  <si>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</si>
  <si>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</si>
  <si>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</si>
  <si>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</si>
  <si>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</si>
  <si>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</si>
  <si>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</si>
  <si>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</si>
  <si>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</si>
  <si>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</si>
  <si>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</si>
  <si>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</si>
  <si>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</si>
  <si>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</si>
  <si>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</si>
  <si>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</si>
  <si>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</si>
  <si>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</si>
  <si>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</si>
  <si>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</si>
  <si>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</si>
  <si>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</si>
  <si>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</si>
  <si>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</si>
  <si>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</si>
  <si>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</si>
  <si>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</si>
  <si>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</si>
  <si>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</si>
  <si>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</si>
  <si>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</si>
  <si>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</si>
  <si>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</si>
  <si>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</si>
  <si>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</si>
  <si>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</si>
  <si>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</si>
  <si>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</si>
  <si>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</si>
  <si>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</si>
  <si>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</si>
  <si>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</si>
  <si>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</si>
  <si>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</si>
  <si>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</si>
  <si>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</si>
  <si>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</si>
  <si>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</si>
  <si>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</si>
  <si>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</si>
  <si>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</si>
  <si>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</si>
  <si>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</si>
  <si>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</si>
  <si>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</si>
  <si>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</si>
  <si>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</si>
  <si>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</si>
  <si>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</si>
  <si>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</si>
  <si>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</si>
  <si>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</si>
  <si>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</si>
  <si>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</si>
  <si>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</si>
  <si>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</si>
  <si>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</si>
  <si>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</si>
  <si>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</si>
  <si>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</si>
  <si>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</si>
  <si>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</si>
  <si>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</si>
  <si>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</si>
  <si>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</si>
  <si>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</si>
  <si>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</si>
  <si>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</si>
  <si>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</si>
  <si>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</si>
  <si>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</si>
  <si>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</si>
  <si>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</si>
  <si>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</si>
  <si>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</si>
  <si>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</si>
  <si>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</si>
  <si>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</si>
  <si>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</si>
  <si>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</si>
  <si>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</si>
  <si>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</si>
  <si>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</si>
  <si>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</si>
  <si>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</si>
  <si>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</si>
  <si>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</si>
  <si>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</si>
  <si>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</si>
  <si>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</si>
  <si>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</si>
  <si>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</si>
  <si>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</si>
  <si>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</si>
  <si>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</si>
  <si>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</si>
  <si>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</si>
  <si>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</si>
  <si>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</si>
  <si>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</si>
  <si>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</si>
  <si>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</si>
  <si>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</si>
  <si>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</si>
  <si>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</si>
  <si>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</si>
  <si>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</si>
  <si>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</si>
  <si>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</si>
  <si>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</si>
  <si>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</si>
  <si>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</si>
  <si>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</si>
  <si>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</si>
  <si>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</si>
  <si>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</si>
  <si>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</si>
  <si>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</si>
  <si>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</si>
  <si>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</si>
  <si>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</si>
  <si>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</si>
  <si>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</si>
  <si>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</si>
  <si>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</si>
  <si>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</si>
  <si>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</si>
  <si>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</si>
  <si>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</si>
  <si>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</si>
  <si>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</si>
  <si>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</si>
  <si>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</si>
  <si>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</si>
  <si>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</si>
  <si>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</si>
  <si>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</si>
  <si>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</si>
  <si>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</si>
  <si>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</si>
  <si>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</si>
  <si>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</si>
  <si>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</si>
  <si>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</si>
  <si>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</si>
  <si>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</si>
  <si>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</si>
  <si>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</si>
  <si>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</si>
  <si>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</si>
  <si>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</si>
  <si>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</si>
  <si>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</si>
  <si>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</si>
  <si>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</si>
  <si>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</si>
  <si>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</si>
  <si>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</si>
  <si>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</si>
  <si>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</si>
  <si>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</si>
  <si>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</si>
  <si>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</si>
  <si>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</si>
  <si>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</si>
  <si>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</si>
  <si>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</si>
  <si>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</si>
  <si>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</si>
  <si>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</si>
  <si>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</si>
  <si>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</si>
  <si>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</si>
  <si>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</si>
  <si>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</si>
  <si>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</si>
  <si>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</si>
  <si>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</si>
  <si>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</si>
  <si>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</si>
  <si>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</si>
  <si>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</si>
  <si>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</si>
  <si>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</si>
  <si>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</si>
  <si>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</si>
  <si>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</si>
  <si>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</si>
  <si>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</si>
  <si>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</si>
  <si>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</si>
  <si>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</si>
  <si>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</si>
  <si>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</si>
  <si>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</si>
  <si>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</si>
  <si>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</si>
  <si>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</si>
  <si>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</si>
  <si>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</si>
  <si>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</si>
  <si>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</si>
  <si>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</si>
  <si>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</si>
  <si>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</si>
  <si>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</si>
  <si>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</si>
  <si>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</si>
  <si>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</si>
  <si>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</si>
  <si>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</si>
  <si>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</si>
  <si>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</si>
  <si>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</si>
  <si>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</si>
  <si>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</si>
  <si>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</si>
  <si>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</si>
  <si>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</si>
  <si>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</si>
  <si>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</si>
  <si>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</si>
  <si>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</si>
  <si>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</si>
  <si>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</si>
  <si>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</si>
  <si>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</si>
  <si>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</si>
  <si>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</si>
  <si>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</si>
  <si>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</si>
  <si>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</si>
  <si>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</si>
  <si>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</si>
  <si>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</si>
  <si>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</si>
  <si>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</si>
  <si>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</si>
  <si>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</si>
  <si>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</si>
  <si>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</si>
  <si>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</si>
  <si>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</si>
  <si>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</si>
  <si>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</si>
  <si>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</si>
  <si>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</si>
  <si>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</si>
  <si>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</si>
  <si>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</si>
  <si>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</si>
  <si>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</si>
  <si>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</si>
  <si>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</si>
  <si>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</si>
  <si>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</si>
  <si>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</si>
  <si>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</si>
  <si>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</si>
  <si>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</si>
  <si>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</si>
  <si>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</si>
  <si>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</si>
  <si>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</si>
  <si>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</si>
  <si>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</si>
  <si>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</si>
  <si>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</si>
  <si>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</si>
  <si>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</si>
  <si>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</si>
  <si>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</si>
  <si>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</si>
  <si>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</si>
  <si>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</si>
  <si>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</si>
  <si>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</si>
  <si>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</si>
  <si>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</si>
  <si>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</si>
  <si>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</si>
  <si>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</si>
  <si>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</si>
  <si>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</si>
  <si>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</si>
  <si>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</si>
  <si>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</si>
  <si>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</si>
  <si>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</si>
  <si>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</si>
  <si>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</si>
  <si>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</si>
  <si>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</si>
  <si>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</si>
  <si>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</si>
  <si>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</si>
  <si>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</si>
  <si>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</si>
  <si>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</si>
  <si>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</si>
  <si>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</si>
  <si>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</si>
  <si>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</si>
  <si>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</si>
  <si>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</si>
  <si>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</si>
  <si>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</si>
  <si>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</si>
  <si>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</si>
  <si>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</si>
  <si>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</si>
  <si>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</si>
  <si>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</si>
  <si>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</si>
  <si>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</si>
  <si>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</si>
  <si>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</si>
  <si>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</si>
  <si>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</si>
  <si>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</si>
  <si>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</si>
  <si>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</si>
  <si>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</si>
  <si>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</si>
  <si>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</si>
  <si>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</si>
  <si>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</si>
  <si>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</si>
  <si>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</si>
  <si>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</si>
  <si>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</si>
  <si>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</si>
  <si>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</si>
  <si>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</si>
  <si>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</si>
  <si>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</si>
  <si>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</si>
  <si>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</si>
  <si>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</si>
  <si>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</si>
  <si>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</si>
  <si>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</si>
  <si>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</si>
  <si>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</si>
  <si>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</si>
  <si>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</si>
  <si>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</si>
  <si>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</si>
  <si>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</si>
  <si>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</si>
  <si>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</si>
  <si>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</si>
  <si>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</si>
  <si>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</si>
  <si>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</si>
  <si>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</si>
  <si>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</si>
  <si>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</si>
  <si>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</si>
  <si>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</si>
  <si>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</si>
  <si>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</si>
  <si>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</si>
  <si>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</si>
  <si>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</si>
  <si>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</si>
  <si>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</si>
  <si>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</si>
  <si>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</si>
  <si>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</si>
  <si>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</si>
  <si>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</si>
  <si>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</si>
  <si>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</si>
  <si>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</si>
  <si>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</si>
  <si>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</si>
  <si>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</si>
  <si>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</si>
  <si>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</si>
  <si>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</si>
  <si>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</si>
  <si>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</si>
  <si>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</si>
  <si>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</si>
  <si>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</si>
  <si>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</si>
  <si>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</si>
  <si>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</si>
  <si>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</si>
  <si>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</si>
  <si>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</si>
  <si>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</si>
  <si>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</si>
  <si>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</si>
  <si>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</si>
  <si>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</si>
  <si>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</si>
  <si>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</si>
  <si>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</si>
  <si>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</si>
  <si>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</si>
  <si>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</si>
  <si>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</si>
  <si>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</si>
  <si>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</si>
  <si>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</si>
  <si>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</si>
  <si>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</si>
  <si>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</si>
  <si>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</si>
  <si>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</si>
  <si>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</si>
  <si>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</si>
  <si>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</si>
  <si>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</si>
  <si>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</si>
  <si>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</si>
  <si>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</si>
  <si>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</si>
  <si>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</si>
  <si>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</si>
  <si>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</si>
  <si>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</si>
  <si>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</si>
  <si>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</si>
  <si>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</si>
  <si>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</si>
  <si>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</si>
  <si>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</si>
  <si>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</si>
  <si>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</si>
  <si>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</si>
  <si>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</si>
  <si>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</si>
  <si>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</si>
  <si>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</si>
  <si>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</si>
  <si>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</si>
  <si>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</si>
  <si>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</si>
  <si>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</si>
  <si>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</si>
  <si>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</si>
  <si>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</si>
  <si>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</si>
  <si>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</si>
  <si>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</si>
  <si>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</si>
  <si>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</si>
  <si>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</si>
  <si>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</si>
  <si>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</si>
  <si>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</si>
  <si>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</si>
  <si>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</si>
  <si>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</si>
  <si>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</si>
  <si>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</si>
  <si>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</si>
  <si>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</si>
  <si>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</si>
  <si>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</si>
  <si>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</si>
  <si>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</si>
  <si>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</si>
  <si>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</si>
  <si>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</si>
  <si>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</si>
  <si>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</si>
  <si>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</si>
  <si>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</si>
  <si>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</si>
  <si>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</si>
  <si>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</si>
  <si>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</si>
  <si>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</si>
  <si>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</si>
  <si>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</si>
  <si>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</si>
  <si>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</si>
  <si>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</si>
  <si>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</si>
  <si>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</si>
  <si>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</si>
  <si>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</si>
  <si>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</si>
  <si>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</si>
  <si>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</si>
  <si>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</si>
  <si>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</si>
  <si>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</si>
  <si>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</si>
  <si>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</si>
  <si>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</si>
  <si>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</si>
  <si>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</si>
  <si>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</si>
  <si>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</si>
  <si>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</si>
  <si>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</si>
  <si>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</si>
  <si>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</si>
  <si>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</si>
  <si>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</si>
  <si>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</si>
  <si>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</si>
  <si>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</si>
  <si>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</si>
  <si>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</si>
  <si>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</si>
  <si>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</si>
  <si>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</si>
  <si>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</si>
  <si>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</si>
  <si>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</si>
  <si>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</si>
  <si>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</si>
  <si>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</si>
  <si>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</si>
  <si>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</si>
  <si>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</si>
  <si>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</si>
  <si>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</si>
  <si>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</si>
  <si>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</si>
  <si>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</si>
  <si>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</si>
  <si>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</si>
  <si>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</si>
  <si>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</si>
  <si>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</si>
  <si>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</si>
  <si>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</si>
  <si>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</si>
  <si>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</si>
  <si>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</si>
  <si>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</si>
  <si>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</si>
  <si>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</si>
  <si>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</si>
  <si>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</si>
  <si>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</si>
  <si>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</si>
  <si>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</si>
  <si>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</si>
  <si>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</si>
  <si>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</si>
  <si>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</si>
  <si>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</si>
  <si>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</si>
  <si>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</si>
  <si>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</si>
  <si>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</si>
  <si>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</si>
  <si>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</si>
  <si>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</si>
  <si>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</si>
  <si>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</si>
  <si>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</si>
  <si>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</si>
  <si>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</si>
  <si>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</si>
  <si>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</si>
  <si>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</si>
  <si>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</si>
  <si>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</si>
  <si>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</si>
  <si>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</si>
  <si>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</si>
  <si>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</si>
  <si>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</si>
  <si>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</si>
  <si>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</si>
  <si>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</si>
  <si>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</si>
  <si>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</si>
  <si>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</si>
  <si>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</si>
  <si>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</si>
  <si>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</si>
  <si>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</si>
  <si>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</si>
  <si>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</si>
  <si>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</si>
  <si>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</si>
  <si>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</si>
  <si>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</si>
  <si>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</si>
  <si>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</si>
  <si>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</si>
  <si>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</si>
  <si>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</si>
  <si>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</si>
  <si>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</si>
  <si>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</si>
  <si>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</si>
  <si>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</si>
  <si>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</si>
  <si>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</si>
  <si>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</si>
  <si>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</si>
  <si>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</si>
  <si>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</si>
  <si>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</si>
  <si>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</si>
  <si>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</si>
  <si>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</si>
  <si>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</si>
  <si>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</si>
  <si>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</si>
  <si>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</si>
  <si>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</si>
  <si>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</si>
  <si>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</si>
  <si>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</si>
  <si>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</si>
  <si>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</si>
  <si>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</si>
  <si>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</si>
  <si>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</si>
  <si>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</si>
  <si>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</si>
  <si>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</si>
  <si>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</si>
  <si>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</si>
  <si>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</si>
  <si>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</si>
  <si>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</si>
  <si>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</si>
  <si>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</si>
  <si>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</si>
  <si>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</si>
  <si>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</si>
  <si>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</si>
  <si>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</si>
  <si>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</si>
  <si>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</si>
  <si>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</si>
  <si>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</si>
  <si>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</si>
  <si>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</si>
  <si>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</si>
  <si>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</si>
  <si>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</si>
  <si>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</si>
  <si>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</si>
  <si>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</si>
  <si>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</si>
  <si>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</si>
  <si>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</si>
  <si>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</si>
  <si>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</si>
  <si>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</si>
  <si>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</si>
  <si>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</si>
  <si>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</si>
  <si>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</si>
  <si>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</si>
  <si>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</si>
  <si>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</si>
  <si>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</si>
  <si>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</si>
  <si>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</si>
  <si>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</si>
  <si>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</si>
  <si>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</si>
  <si>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</si>
  <si>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</si>
  <si>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</si>
  <si>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</si>
  <si>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</si>
  <si>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</si>
  <si>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</si>
  <si>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</si>
  <si>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</si>
  <si>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</si>
  <si>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</si>
  <si>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</si>
  <si>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</si>
  <si>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</si>
  <si>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</si>
  <si>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</si>
  <si>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</si>
  <si>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</si>
  <si>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</si>
  <si>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</si>
  <si>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</si>
  <si>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</si>
  <si>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</si>
  <si>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</si>
  <si>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</si>
  <si>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</si>
  <si>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</si>
  <si>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</si>
  <si>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</si>
  <si>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</si>
  <si>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</si>
  <si>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</si>
  <si>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</si>
  <si>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</si>
  <si>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</si>
  <si>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</si>
  <si>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</si>
  <si>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</si>
  <si>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</si>
  <si>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</si>
  <si>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</si>
  <si>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</si>
  <si>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</si>
  <si>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</si>
  <si>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</si>
  <si>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</si>
  <si>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</si>
  <si>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</si>
  <si>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</si>
  <si>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</si>
  <si>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</si>
  <si>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</si>
  <si>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</si>
  <si>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</si>
  <si>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</si>
  <si>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</si>
  <si>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</si>
  <si>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</si>
  <si>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</si>
  <si>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</si>
  <si>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</si>
  <si>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</si>
  <si>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</si>
  <si>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</si>
  <si>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</si>
  <si>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</si>
  <si>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</si>
  <si>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</si>
  <si>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</si>
  <si>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</si>
  <si>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</si>
  <si>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</si>
  <si>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</si>
  <si>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</si>
  <si>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</si>
  <si>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</si>
  <si>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</si>
  <si>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</si>
  <si>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</si>
  <si>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</si>
  <si>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</si>
  <si>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</si>
  <si>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</si>
  <si>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</si>
  <si>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</si>
  <si>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</si>
  <si>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</si>
  <si>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</si>
  <si>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</si>
  <si>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</si>
  <si>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</si>
  <si>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</si>
  <si>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</si>
  <si>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</si>
  <si>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</si>
  <si>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</si>
  <si>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</si>
  <si>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</si>
  <si>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</si>
  <si>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</si>
  <si>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</si>
  <si>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</si>
  <si>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</si>
  <si>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</si>
  <si>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</si>
  <si>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</si>
  <si>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</si>
  <si>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</si>
  <si>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</si>
  <si>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</si>
  <si>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</si>
  <si>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</si>
  <si>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</si>
  <si>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</si>
  <si>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</si>
  <si>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</si>
  <si>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</si>
  <si>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</si>
  <si>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</si>
  <si>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</si>
  <si>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</si>
  <si>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</si>
  <si>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</si>
  <si>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</si>
  <si>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</si>
  <si>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</si>
  <si>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</si>
  <si>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</si>
  <si>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</si>
  <si>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</si>
  <si>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</si>
  <si>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</si>
  <si>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</si>
  <si>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</si>
  <si>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</si>
  <si>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</si>
  <si>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</si>
  <si>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</si>
  <si>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</si>
  <si>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</si>
  <si>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</si>
  <si>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</si>
  <si>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</si>
  <si>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</si>
  <si>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</si>
  <si>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</si>
  <si>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</si>
  <si>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</si>
  <si>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</si>
  <si>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</si>
  <si>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</si>
  <si>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</si>
  <si>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</si>
  <si>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</si>
  <si>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</si>
  <si>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</si>
  <si>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</si>
  <si>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</si>
  <si>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</si>
  <si>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</si>
  <si>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</si>
  <si>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</si>
  <si>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</si>
  <si>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</si>
  <si>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</si>
  <si>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</si>
  <si>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</si>
  <si>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</si>
  <si>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</si>
  <si>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</si>
  <si>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</si>
  <si>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</si>
  <si>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</si>
  <si>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</si>
  <si>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</si>
  <si>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</si>
  <si>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</si>
  <si>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</si>
  <si>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</si>
  <si>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</si>
  <si>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</si>
  <si>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</si>
  <si>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</si>
  <si>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</si>
  <si>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</si>
  <si>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</si>
  <si>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</si>
  <si>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</si>
  <si>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</si>
  <si>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</si>
  <si>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</si>
  <si>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</si>
  <si>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</si>
  <si>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</si>
  <si>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</si>
  <si>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</si>
  <si>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</si>
  <si>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</si>
  <si>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</si>
  <si>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</si>
  <si>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</si>
  <si>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</si>
  <si>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</si>
  <si>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</si>
  <si>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</si>
  <si>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</si>
  <si>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</si>
  <si>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</si>
  <si>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</si>
  <si>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</si>
  <si>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</si>
  <si>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</si>
  <si>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</si>
  <si>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</si>
  <si>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</si>
  <si>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</si>
  <si>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</si>
  <si>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</si>
  <si>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</si>
  <si>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</si>
  <si>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</si>
  <si>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</si>
  <si>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</si>
  <si>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</si>
  <si>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</si>
  <si>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</si>
  <si>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</si>
  <si>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</si>
  <si>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</si>
  <si>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</si>
  <si>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</si>
  <si>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</si>
  <si>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</si>
  <si>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</si>
  <si>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</si>
  <si>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</si>
  <si>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</si>
  <si>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</si>
  <si>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</si>
  <si>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</si>
  <si>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</si>
  <si>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</si>
  <si>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</si>
  <si>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</si>
  <si>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</si>
  <si>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</si>
  <si>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</si>
  <si>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</si>
  <si>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</si>
  <si>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</si>
  <si>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</si>
  <si>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</si>
  <si>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</si>
  <si>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</si>
  <si>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</si>
  <si>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</si>
  <si>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</si>
  <si>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</si>
  <si>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</si>
  <si>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</si>
  <si>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</si>
  <si>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</si>
  <si>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</si>
  <si>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</si>
  <si>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</si>
  <si>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</si>
  <si>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</si>
  <si>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</si>
  <si>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</si>
  <si>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</si>
  <si>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</si>
  <si>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</si>
  <si>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</si>
  <si>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</si>
  <si>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</si>
  <si>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</si>
  <si>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</si>
  <si>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</si>
  <si>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</si>
  <si>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</si>
  <si>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</si>
  <si>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</si>
  <si>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</si>
  <si>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</si>
  <si>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</si>
  <si>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</si>
  <si>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</si>
  <si>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</si>
  <si>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</si>
  <si>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</si>
  <si>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</si>
  <si>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</si>
  <si>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</si>
  <si>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</si>
  <si>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</si>
  <si>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</si>
  <si>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</si>
  <si>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</si>
  <si>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</si>
  <si>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</si>
  <si>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</si>
  <si>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</si>
  <si>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</si>
  <si>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</si>
  <si>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</si>
  <si>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</si>
  <si>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</si>
  <si>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</si>
  <si>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</si>
  <si>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</si>
  <si>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</si>
  <si>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</si>
  <si>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</si>
  <si>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</si>
  <si>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</si>
  <si>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</si>
  <si>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</si>
  <si>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</si>
  <si>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</si>
  <si>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</si>
  <si>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</si>
  <si>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</si>
  <si>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</si>
  <si>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</si>
  <si>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</si>
  <si>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</si>
  <si>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</si>
  <si>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</si>
  <si>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</si>
  <si>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</si>
  <si>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</si>
  <si>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</si>
  <si>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</si>
  <si>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</si>
  <si>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</si>
  <si>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</si>
  <si>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</si>
  <si>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</si>
  <si>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</si>
  <si>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</si>
  <si>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</si>
  <si>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</si>
  <si>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</si>
  <si>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</si>
  <si>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</si>
  <si>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</si>
  <si>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</si>
  <si>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</si>
  <si>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</si>
  <si>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</si>
  <si>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</si>
  <si>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</si>
  <si>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</si>
  <si>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</si>
  <si>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</si>
  <si>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</si>
  <si>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</si>
  <si>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</si>
  <si>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</si>
  <si>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</si>
  <si>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</si>
  <si>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</si>
  <si>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</si>
  <si>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</si>
  <si>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</si>
  <si>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</si>
  <si>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</si>
  <si>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</si>
  <si>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</si>
  <si>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</si>
  <si>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</si>
  <si>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</si>
  <si>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</si>
  <si>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</si>
  <si>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</si>
  <si>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</si>
  <si>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</si>
  <si>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</si>
  <si>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</si>
  <si>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</si>
  <si>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</si>
  <si>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</si>
  <si>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</si>
  <si>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</si>
  <si>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</si>
  <si>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</si>
  <si>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</si>
  <si>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</si>
  <si>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</si>
  <si>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</si>
  <si>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</si>
  <si>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</si>
  <si>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</si>
  <si>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</si>
  <si>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</si>
  <si>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</si>
  <si>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</si>
  <si>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</si>
  <si>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</si>
  <si>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</si>
  <si>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</si>
  <si>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</si>
  <si>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</si>
  <si>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</si>
  <si>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</si>
  <si>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</si>
  <si>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</si>
  <si>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</si>
  <si>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</si>
  <si>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</si>
  <si>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</si>
  <si>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</si>
  <si>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</si>
  <si>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</si>
  <si>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</si>
  <si>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</si>
  <si>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</si>
  <si>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</si>
  <si>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</si>
  <si>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</si>
  <si>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</si>
  <si>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</si>
  <si>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</si>
  <si>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</si>
  <si>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</si>
  <si>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</si>
  <si>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</si>
  <si>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</si>
  <si>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</si>
  <si>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</si>
  <si>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</si>
  <si>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</si>
  <si>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</si>
  <si>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</si>
  <si>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</si>
  <si>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</si>
  <si>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</si>
  <si>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</si>
  <si>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</si>
  <si>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</si>
  <si>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</si>
  <si>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</si>
  <si>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</si>
  <si>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</si>
  <si>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</si>
  <si>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</si>
  <si>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</si>
  <si>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</si>
  <si>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</si>
  <si>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</si>
  <si>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</si>
  <si>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</si>
  <si>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</si>
  <si>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</si>
  <si>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</si>
  <si>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</si>
  <si>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</si>
  <si>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</si>
  <si>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</si>
  <si>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</si>
  <si>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</si>
  <si>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</si>
  <si>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</si>
  <si>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</si>
  <si>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</si>
  <si>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</si>
  <si>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</si>
  <si>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</si>
  <si>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</si>
  <si>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</si>
  <si>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</si>
  <si>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</si>
  <si>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</si>
  <si>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</si>
  <si>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</si>
  <si>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</si>
  <si>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</si>
  <si>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</si>
  <si>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</si>
  <si>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</si>
  <si>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</si>
  <si>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</si>
  <si>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</si>
  <si>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</si>
  <si>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</si>
  <si>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</si>
  <si>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</si>
  <si>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</si>
  <si>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</si>
  <si>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</si>
  <si>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</si>
  <si>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</si>
  <si>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</si>
  <si>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</si>
  <si>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</si>
  <si>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</si>
  <si>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</si>
  <si>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</si>
  <si>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</si>
  <si>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</si>
  <si>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</si>
  <si>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</si>
  <si>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</si>
  <si>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</si>
  <si>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</si>
  <si>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</si>
  <si>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</si>
  <si>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</si>
  <si>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</si>
  <si>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</si>
  <si>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</si>
  <si>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</si>
  <si>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</si>
  <si>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</si>
  <si>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</si>
  <si>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</si>
  <si>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</si>
  <si>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</si>
  <si>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</si>
  <si>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</si>
  <si>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</si>
  <si>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</si>
  <si>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</si>
  <si>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</si>
  <si>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</si>
  <si>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</si>
  <si>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</si>
  <si>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</si>
  <si>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</si>
  <si>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</si>
  <si>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</si>
  <si>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</si>
  <si>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</si>
  <si>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</si>
  <si>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</si>
  <si>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</si>
  <si>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</si>
  <si>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</si>
  <si>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</si>
  <si>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</si>
  <si>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</si>
  <si>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</si>
  <si>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</si>
  <si>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</si>
  <si>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</si>
  <si>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</si>
  <si>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</si>
  <si>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</si>
  <si>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</si>
  <si>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</si>
  <si>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</si>
  <si>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</si>
  <si>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</si>
  <si>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</si>
  <si>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</si>
  <si>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</si>
  <si>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</si>
  <si>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</si>
  <si>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</si>
  <si>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</si>
  <si>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</si>
  <si>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</si>
  <si>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</si>
  <si>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</si>
  <si>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</si>
  <si>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</si>
  <si>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</si>
  <si>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</si>
  <si>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</si>
  <si>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</si>
  <si>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</si>
  <si>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</si>
  <si>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</si>
  <si>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</si>
  <si>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</si>
  <si>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</si>
  <si>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</si>
  <si>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</si>
  <si>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</si>
  <si>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</si>
  <si>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</si>
  <si>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</si>
  <si>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</si>
  <si>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</si>
  <si>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</si>
  <si>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</si>
  <si>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</si>
  <si>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</si>
  <si>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</si>
  <si>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</si>
  <si>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</si>
  <si>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</si>
  <si>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</si>
  <si>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</si>
  <si>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</si>
  <si>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</si>
  <si>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</si>
  <si>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</si>
  <si>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</si>
  <si>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</si>
  <si>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</si>
  <si>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</si>
  <si>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</si>
  <si>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</si>
  <si>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</si>
  <si>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</si>
  <si>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</si>
  <si>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</si>
  <si>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</si>
  <si>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</si>
  <si>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</si>
  <si>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</si>
  <si>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</si>
  <si>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</si>
  <si>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</si>
  <si>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</si>
  <si>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</si>
  <si>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</si>
  <si>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</si>
  <si>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</si>
  <si>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</si>
  <si>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</si>
  <si>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</si>
  <si>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</si>
  <si>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</si>
  <si>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</si>
  <si>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</si>
  <si>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</si>
  <si>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</si>
  <si>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</si>
  <si>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</si>
  <si>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</si>
  <si>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</si>
  <si>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</si>
  <si>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</si>
  <si>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</si>
  <si>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</si>
  <si>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</si>
  <si>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</si>
  <si>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</si>
  <si>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</si>
  <si>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</si>
  <si>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</si>
  <si>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</si>
  <si>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</si>
  <si>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</si>
  <si>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</si>
  <si>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</si>
  <si>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</si>
  <si>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</si>
  <si>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</si>
  <si>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</si>
  <si>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</si>
  <si>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</si>
  <si>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</si>
  <si>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</si>
  <si>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</si>
  <si>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</si>
  <si>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</si>
  <si>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</si>
  <si>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</si>
  <si>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</si>
  <si>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</si>
  <si>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</si>
  <si>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</si>
  <si>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</si>
  <si>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</si>
  <si>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</si>
  <si>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</si>
  <si>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</si>
  <si>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</si>
  <si>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</si>
  <si>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</si>
  <si>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</si>
  <si>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</si>
  <si>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</si>
  <si>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</si>
  <si>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</si>
  <si>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</si>
  <si>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</si>
  <si>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</si>
  <si>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</si>
  <si>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</si>
  <si>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</si>
  <si>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</si>
  <si>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</si>
  <si>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</si>
  <si>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</si>
  <si>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</si>
  <si>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</si>
  <si>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</si>
  <si>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</si>
  <si>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</si>
  <si>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</si>
  <si>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</si>
  <si>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</si>
  <si>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</si>
  <si>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</si>
  <si>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</si>
  <si>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</si>
  <si>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</si>
  <si>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</si>
  <si>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</si>
  <si>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</si>
  <si>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</si>
  <si>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</si>
  <si>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</si>
  <si>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</si>
  <si>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</si>
  <si>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</si>
  <si>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</si>
  <si>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</si>
  <si>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</si>
  <si>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</si>
  <si>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</si>
  <si>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</si>
  <si>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</si>
  <si>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</si>
  <si>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</si>
  <si>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</si>
  <si>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</si>
  <si>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</si>
  <si>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</si>
  <si>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</si>
  <si>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</si>
  <si>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</si>
  <si>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</si>
  <si>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</si>
  <si>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</si>
  <si>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</si>
  <si>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</si>
  <si>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</si>
  <si>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</si>
  <si>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</si>
  <si>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</si>
  <si>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</si>
  <si>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</si>
  <si>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</si>
  <si>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</si>
  <si>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</si>
  <si>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</si>
  <si>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</si>
  <si>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</si>
  <si>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</si>
  <si>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</si>
  <si>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</si>
  <si>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</si>
  <si>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</si>
  <si>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</si>
  <si>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</si>
  <si>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</si>
  <si>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</si>
  <si>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</si>
  <si>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</si>
  <si>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</si>
  <si>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</si>
  <si>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</si>
  <si>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</si>
  <si>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</si>
  <si>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</si>
  <si>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</si>
  <si>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</si>
  <si>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</si>
  <si>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</si>
  <si>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</si>
  <si>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</si>
  <si>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</si>
  <si>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</si>
  <si>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</si>
  <si>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</si>
  <si>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</si>
  <si>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</si>
  <si>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</si>
  <si>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</si>
  <si>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</si>
  <si>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</si>
  <si>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</si>
  <si>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</si>
  <si>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</si>
  <si>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</si>
  <si>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</si>
  <si>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</si>
  <si>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</si>
  <si>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</si>
  <si>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</si>
  <si>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</si>
  <si>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</si>
  <si>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</si>
  <si>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</si>
  <si>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</si>
  <si>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</si>
  <si>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</si>
  <si>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</si>
  <si>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</si>
  <si>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</si>
  <si>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</si>
  <si>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</si>
  <si>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</si>
  <si>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</si>
  <si>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</si>
  <si>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</si>
  <si>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</si>
  <si>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</si>
  <si>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</si>
  <si>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</si>
  <si>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</si>
  <si>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</si>
  <si>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</si>
  <si>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</si>
  <si>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</si>
  <si>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</si>
  <si>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</si>
  <si>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</si>
  <si>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</si>
  <si>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</si>
  <si>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</si>
  <si>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</si>
  <si>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</si>
  <si>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</si>
  <si>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</si>
  <si>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</si>
  <si>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</si>
  <si>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</si>
  <si>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</si>
  <si>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</si>
  <si>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</si>
  <si>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</si>
  <si>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</si>
  <si>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</si>
  <si>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</si>
  <si>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</si>
  <si>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</si>
  <si>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</si>
  <si>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</si>
  <si>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</si>
  <si>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</si>
  <si>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</si>
  <si>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</si>
  <si>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</si>
  <si>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</si>
  <si>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</si>
  <si>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</si>
  <si>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</si>
  <si>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</si>
  <si>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</si>
  <si>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</si>
  <si>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</si>
  <si>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</si>
  <si>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</si>
  <si>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</si>
  <si>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</si>
  <si>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</si>
  <si>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</si>
  <si>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</si>
  <si>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</si>
  <si>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</si>
  <si>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</si>
  <si>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</si>
  <si>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</si>
  <si>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</si>
  <si>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</si>
  <si>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</si>
  <si>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</si>
  <si>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</si>
  <si>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</si>
  <si>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</si>
  <si>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</si>
  <si>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</si>
  <si>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</si>
  <si>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</si>
  <si>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</si>
  <si>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</si>
  <si>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</si>
  <si>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</si>
  <si>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</si>
  <si>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</si>
  <si>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</si>
  <si>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</si>
  <si>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</si>
  <si>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</si>
  <si>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</si>
  <si>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</si>
  <si>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</si>
  <si>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</si>
  <si>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</si>
  <si>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</si>
  <si>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</si>
  <si>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</si>
  <si>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</si>
  <si>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</si>
  <si>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</si>
  <si>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</si>
  <si>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</si>
  <si>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</si>
  <si>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</si>
  <si>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</si>
  <si>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</si>
  <si>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</si>
  <si>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</si>
  <si>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</si>
  <si>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</si>
  <si>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</si>
  <si>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</si>
  <si>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</si>
  <si>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</si>
  <si>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</si>
  <si>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</si>
  <si>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</si>
  <si>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</si>
  <si>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</si>
  <si>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</si>
  <si>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</si>
  <si>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</si>
  <si>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</si>
  <si>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</si>
  <si>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</si>
  <si>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</si>
  <si>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</si>
  <si>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</si>
  <si>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</si>
  <si>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</si>
  <si>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</si>
  <si>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</si>
  <si>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</si>
  <si>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</si>
  <si>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</si>
  <si>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</si>
  <si>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</si>
  <si>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</si>
  <si>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</si>
  <si>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</si>
  <si>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</si>
  <si>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</si>
  <si>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</si>
  <si>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</si>
  <si>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</si>
  <si>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</si>
  <si>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</si>
  <si>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</si>
  <si>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</si>
  <si>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</si>
  <si>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</si>
  <si>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</si>
  <si>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</si>
  <si>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</si>
  <si>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</si>
  <si>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</si>
  <si>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</si>
  <si>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</si>
  <si>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</si>
  <si>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</si>
  <si>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</si>
  <si>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</si>
  <si>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</si>
  <si>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</si>
  <si>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</si>
  <si>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</si>
  <si>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</si>
  <si>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</si>
  <si>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</si>
  <si>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</si>
  <si>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</si>
  <si>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</si>
  <si>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</si>
  <si>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</si>
  <si>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</si>
  <si>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</si>
  <si>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</si>
  <si>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</si>
  <si>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</si>
  <si>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</si>
  <si>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</si>
  <si>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</si>
  <si>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</si>
  <si>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</si>
  <si>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</si>
  <si>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</si>
  <si>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</si>
  <si>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</si>
  <si>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</si>
  <si>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</si>
  <si>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</si>
  <si>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</si>
  <si>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</si>
  <si>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</si>
  <si>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</si>
  <si>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</si>
  <si>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</si>
  <si>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</si>
  <si>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</si>
  <si>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</si>
  <si>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</si>
  <si>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</si>
  <si>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</si>
  <si>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</si>
  <si>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</si>
  <si>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</si>
  <si>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</si>
  <si>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</si>
  <si>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</si>
  <si>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</si>
  <si>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</si>
  <si>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</si>
  <si>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</si>
  <si>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</si>
  <si>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</si>
  <si>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</si>
  <si>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</si>
  <si>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</si>
  <si>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</si>
  <si>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</si>
  <si>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</si>
  <si>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</si>
  <si>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</si>
  <si>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</si>
  <si>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</si>
  <si>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</si>
  <si>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</si>
  <si>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</si>
  <si>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</si>
  <si>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</si>
  <si>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</si>
  <si>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</si>
  <si>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</si>
  <si>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</si>
  <si>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</si>
  <si>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</si>
  <si>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</si>
  <si>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</si>
  <si>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</si>
  <si>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</si>
  <si>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</si>
  <si>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</si>
  <si>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</si>
  <si>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</si>
  <si>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</si>
  <si>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</si>
  <si>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</si>
  <si>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</si>
  <si>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</si>
  <si>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</si>
  <si>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</si>
  <si>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</si>
  <si>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</si>
  <si>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</si>
  <si>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</si>
  <si>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</si>
  <si>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</si>
  <si>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</si>
  <si>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</si>
  <si>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</si>
  <si>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</si>
  <si>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</si>
  <si>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</si>
  <si>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</si>
  <si>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</si>
  <si>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</si>
  <si>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</si>
  <si>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</si>
  <si>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</si>
  <si>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</si>
  <si>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</si>
  <si>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</si>
  <si>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</si>
  <si>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</si>
  <si>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</si>
  <si>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</si>
  <si>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</si>
  <si>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</si>
  <si>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</si>
  <si>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</si>
  <si>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</si>
  <si>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</si>
  <si>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</si>
  <si>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</si>
  <si>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</si>
  <si>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</si>
  <si>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</si>
  <si>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</si>
  <si>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</si>
  <si>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</si>
  <si>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</si>
  <si>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</si>
  <si>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</si>
  <si>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</si>
  <si>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</si>
  <si>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</si>
  <si>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</si>
  <si>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</si>
  <si>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</si>
  <si>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</si>
  <si>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</si>
  <si>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</si>
  <si>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</si>
  <si>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</si>
  <si>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</si>
  <si>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</si>
  <si>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</si>
  <si>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</si>
  <si>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</si>
  <si>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</si>
  <si>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</si>
  <si>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</si>
  <si>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</si>
  <si>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</si>
  <si>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</si>
  <si>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</si>
  <si>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</si>
  <si>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</si>
  <si>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</si>
  <si>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</si>
  <si>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</si>
  <si>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</si>
  <si>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</si>
  <si>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</si>
  <si>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</si>
  <si>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</si>
  <si>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</si>
  <si>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</si>
  <si>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</si>
  <si>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</si>
  <si>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</si>
  <si>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</si>
  <si>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</si>
  <si>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</si>
  <si>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</si>
  <si>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</si>
  <si>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</si>
  <si>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</si>
  <si>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</si>
  <si>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</si>
  <si>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</si>
  <si>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</si>
  <si>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</si>
  <si>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</si>
  <si>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</si>
  <si>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</si>
  <si>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</si>
  <si>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</si>
  <si>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</si>
  <si>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</si>
  <si>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</si>
  <si>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</si>
  <si>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</si>
  <si>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</si>
  <si>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</si>
  <si>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</si>
  <si>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</si>
  <si>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</si>
  <si>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</si>
  <si>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</si>
  <si>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</si>
  <si>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</si>
  <si>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</si>
  <si>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</si>
  <si>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</si>
  <si>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</si>
  <si>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</si>
  <si>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</si>
  <si>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</si>
  <si>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</si>
  <si>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</si>
  <si>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</si>
  <si>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</si>
  <si>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</si>
  <si>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</si>
  <si>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</si>
  <si>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</si>
  <si>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</si>
  <si>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</si>
  <si>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</si>
  <si>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</si>
  <si>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</si>
  <si>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</si>
  <si>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</si>
  <si>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</si>
  <si>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</si>
  <si>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</si>
  <si>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</si>
  <si>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</si>
  <si>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</si>
  <si>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</si>
  <si>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</si>
  <si>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</si>
  <si>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</si>
  <si>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</si>
  <si>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</si>
  <si>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</si>
  <si>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</si>
  <si>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</si>
  <si>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</si>
  <si>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</si>
  <si>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</si>
  <si>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</si>
  <si>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</si>
  <si>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</si>
  <si>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</si>
  <si>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</si>
  <si>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</si>
  <si>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</si>
  <si>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</si>
  <si>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</si>
  <si>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</si>
  <si>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</si>
  <si>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</si>
  <si>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</si>
  <si>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</si>
  <si>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</si>
  <si>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</si>
  <si>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</si>
  <si>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</si>
  <si>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</si>
  <si>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</si>
  <si>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</si>
  <si>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</si>
  <si>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</si>
  <si>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</si>
  <si>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</si>
  <si>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</si>
  <si>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</si>
  <si>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</si>
  <si>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</si>
  <si>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</si>
  <si>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</si>
  <si>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</si>
  <si>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</si>
  <si>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</si>
  <si>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</si>
  <si>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</si>
  <si>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</si>
  <si>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</si>
  <si>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</si>
  <si>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</si>
  <si>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</si>
  <si>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</si>
  <si>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</si>
  <si>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</si>
  <si>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</si>
  <si>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</si>
  <si>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</si>
  <si>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</si>
  <si>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</si>
  <si>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</si>
  <si>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</si>
  <si>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</si>
  <si>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</si>
  <si>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</si>
  <si>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</si>
  <si>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</si>
  <si>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</si>
  <si>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</si>
  <si>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</si>
  <si>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</si>
  <si>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</si>
  <si>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</si>
  <si>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</si>
  <si>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</si>
  <si>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</si>
  <si>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</si>
  <si>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</si>
  <si>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</si>
  <si>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</si>
  <si>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</si>
  <si>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</si>
  <si>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</si>
  <si>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</si>
  <si>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</si>
  <si>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</si>
  <si>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</si>
  <si>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</si>
  <si>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</si>
  <si>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</si>
  <si>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</si>
  <si>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</si>
  <si>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</si>
  <si>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</si>
  <si>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</si>
  <si>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</si>
  <si>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</si>
  <si>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</si>
  <si>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</si>
  <si>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</si>
  <si>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</si>
  <si>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</si>
  <si>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</si>
  <si>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</si>
  <si>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</si>
  <si>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</si>
  <si>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</si>
  <si>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</si>
  <si>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</si>
  <si>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</si>
  <si>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</si>
  <si>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</si>
  <si>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</si>
  <si>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</si>
  <si>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</si>
  <si>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</si>
  <si>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</si>
  <si>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</si>
  <si>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</si>
  <si>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</si>
  <si>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</si>
  <si>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</si>
  <si>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</si>
  <si>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</si>
  <si>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</si>
  <si>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</si>
  <si>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</si>
  <si>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</si>
  <si>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</si>
  <si>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</si>
  <si>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</si>
  <si>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</si>
  <si>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</si>
  <si>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</si>
  <si>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</si>
  <si>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</si>
  <si>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</si>
  <si>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</si>
  <si>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</si>
  <si>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</si>
  <si>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</si>
  <si>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</si>
  <si>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</si>
  <si>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</si>
  <si>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</si>
  <si>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</si>
  <si>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</si>
  <si>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</si>
  <si>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</si>
  <si>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</si>
  <si>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</si>
  <si>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</si>
  <si>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</si>
  <si>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</si>
  <si>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</si>
  <si>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</si>
  <si>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</si>
  <si>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</si>
  <si>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</si>
  <si>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</si>
  <si>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</si>
  <si>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</si>
  <si>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</si>
  <si>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</si>
  <si>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</si>
  <si>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</si>
  <si>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</si>
  <si>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</si>
  <si>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</si>
  <si>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</si>
  <si>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</si>
  <si>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</si>
  <si>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</si>
  <si>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</si>
  <si>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</si>
  <si>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</si>
  <si>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</si>
  <si>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</si>
  <si>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</si>
  <si>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</si>
  <si>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</si>
  <si>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</si>
  <si>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</si>
  <si>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</si>
  <si>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</si>
  <si>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</si>
  <si>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</si>
  <si>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</si>
  <si>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</si>
  <si>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</si>
  <si>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</si>
  <si>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</si>
  <si>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</si>
  <si>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</si>
  <si>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</si>
  <si>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</si>
  <si>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</si>
  <si>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</si>
  <si>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</si>
  <si>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</si>
  <si>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</si>
  <si>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</si>
  <si>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</si>
  <si>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</si>
  <si>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</si>
  <si>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</si>
  <si>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</si>
  <si>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</si>
  <si>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</si>
  <si>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</si>
  <si>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</si>
  <si>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</si>
  <si>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</si>
  <si>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</si>
  <si>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</si>
  <si>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</si>
  <si>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</si>
  <si>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</si>
  <si>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</si>
  <si>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</si>
  <si>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</si>
  <si>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</si>
  <si>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</si>
  <si>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</si>
  <si>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</si>
  <si>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</si>
  <si>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</si>
  <si>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</si>
  <si>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</si>
  <si>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</si>
  <si>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</si>
  <si>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</si>
  <si>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</si>
  <si>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</si>
  <si>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</si>
  <si>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</si>
  <si>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</si>
  <si>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</si>
  <si>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</si>
  <si>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</si>
  <si>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</si>
  <si>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</si>
  <si>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</si>
  <si>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</si>
  <si>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</si>
  <si>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</si>
  <si>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</si>
  <si>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</si>
  <si>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</si>
  <si>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</si>
  <si>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</si>
  <si>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</si>
  <si>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</si>
  <si>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</si>
  <si>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</si>
  <si>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</si>
  <si>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</si>
  <si>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</si>
  <si>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</si>
  <si>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</si>
  <si>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</si>
  <si>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</si>
  <si>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</si>
  <si>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</si>
  <si>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</si>
  <si>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</si>
  <si>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</si>
  <si>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</si>
  <si>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</si>
  <si>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</si>
  <si>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</si>
  <si>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</si>
  <si>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</si>
  <si>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</si>
  <si>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</si>
  <si>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</si>
  <si>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</si>
  <si>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</si>
  <si>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</si>
  <si>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</si>
  <si>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</si>
  <si>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</si>
  <si>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</si>
  <si>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</si>
  <si>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</si>
  <si>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</si>
  <si>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</si>
  <si>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</si>
  <si>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</si>
  <si>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</si>
  <si>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</si>
  <si>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</si>
  <si>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</si>
  <si>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</si>
  <si>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</si>
  <si>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</si>
  <si>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</si>
  <si>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</si>
  <si>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</si>
  <si>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</si>
  <si>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</si>
  <si>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</si>
  <si>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</si>
  <si>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</si>
  <si>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</si>
  <si>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</si>
  <si>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</si>
  <si>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</si>
  <si>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</si>
  <si>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</si>
  <si>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</si>
  <si>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</si>
  <si>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</si>
  <si>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</si>
  <si>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</si>
  <si>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</si>
  <si>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</si>
  <si>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</si>
  <si>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</si>
  <si>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</si>
  <si>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</si>
  <si>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</si>
  <si>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</si>
  <si>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</si>
  <si>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</si>
  <si>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</si>
  <si>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</si>
  <si>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</si>
  <si>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</si>
  <si>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</si>
  <si>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</si>
  <si>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</si>
  <si>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</si>
  <si>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</si>
  <si>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</si>
  <si>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</si>
  <si>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</si>
  <si>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</si>
  <si>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</si>
  <si>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</si>
  <si>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</si>
  <si>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</si>
  <si>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</si>
  <si>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</si>
  <si>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</si>
  <si>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</si>
  <si>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</si>
  <si>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</si>
  <si>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</si>
  <si>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</si>
  <si>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</si>
  <si>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</si>
  <si>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</si>
  <si>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</si>
  <si>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</si>
  <si>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</si>
  <si>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</si>
  <si>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</si>
  <si>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</si>
  <si>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</si>
  <si>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</si>
  <si>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</si>
  <si>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</si>
  <si>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</si>
  <si>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</si>
  <si>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</si>
  <si>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</si>
  <si>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</si>
  <si>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</si>
  <si>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</si>
  <si>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</si>
  <si>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</si>
  <si>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</si>
  <si>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</si>
  <si>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</si>
  <si>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</si>
  <si>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</si>
  <si>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</si>
  <si>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</si>
  <si>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</si>
  <si>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</si>
  <si>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</si>
  <si>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</si>
  <si>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</si>
  <si>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</si>
  <si>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</si>
  <si>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</si>
  <si>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</si>
  <si>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</si>
  <si>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</si>
  <si>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</si>
  <si>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</si>
  <si>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</si>
  <si>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</si>
  <si>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</si>
  <si>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</si>
  <si>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</si>
  <si>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</si>
  <si>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</si>
  <si>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</si>
  <si>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</si>
  <si>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</si>
  <si>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</si>
  <si>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</si>
  <si>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</si>
  <si>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</si>
  <si>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</si>
  <si>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</si>
  <si>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</si>
  <si>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</si>
  <si>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</si>
  <si>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</si>
  <si>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</si>
  <si>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</si>
  <si>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</si>
  <si>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</si>
  <si>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</si>
  <si>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</si>
  <si>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</si>
  <si>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</si>
  <si>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</si>
  <si>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</si>
  <si>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</si>
  <si>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</si>
  <si>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</si>
  <si>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</si>
  <si>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</si>
  <si>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</si>
  <si>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</si>
  <si>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</si>
  <si>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</si>
  <si>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</si>
  <si>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</si>
  <si>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</si>
  <si>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</si>
  <si>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</si>
  <si>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</si>
  <si>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</si>
  <si>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</si>
  <si>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</si>
  <si>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</si>
  <si>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</si>
  <si>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</si>
  <si>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</si>
  <si>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</si>
  <si>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</si>
  <si>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</si>
  <si>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</si>
  <si>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</si>
  <si>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</si>
  <si>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</si>
  <si>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</si>
  <si>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</si>
  <si>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</si>
  <si>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</si>
  <si>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</si>
  <si>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</si>
  <si>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</si>
  <si>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</si>
  <si>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</si>
  <si>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</si>
  <si>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</si>
  <si>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</si>
  <si>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</si>
  <si>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</si>
  <si>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</si>
  <si>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</si>
  <si>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</si>
  <si>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</si>
  <si>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</si>
  <si>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</si>
  <si>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</si>
  <si>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</si>
  <si>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</si>
  <si>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</si>
  <si>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</si>
  <si>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</si>
  <si>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</si>
  <si>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</si>
  <si>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</si>
  <si>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</si>
  <si>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</si>
  <si>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</si>
  <si>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</si>
  <si>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</si>
  <si>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</si>
  <si>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</si>
  <si>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</si>
  <si>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</si>
  <si>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</si>
  <si>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</si>
  <si>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</si>
  <si>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</si>
  <si>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</si>
  <si>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</si>
  <si>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</si>
  <si>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</si>
  <si>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</si>
  <si>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</si>
  <si>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</si>
  <si>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</si>
  <si>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</si>
  <si>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</si>
  <si>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</si>
  <si>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</si>
  <si>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</si>
  <si>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</si>
  <si>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</si>
  <si>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</si>
  <si>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</si>
  <si>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</si>
  <si>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</si>
  <si>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</si>
  <si>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</si>
  <si>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</si>
  <si>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</si>
  <si>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</si>
  <si>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</si>
  <si>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</si>
  <si>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</si>
  <si>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</si>
  <si>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</si>
  <si>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</si>
  <si>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</si>
  <si>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</si>
  <si>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</si>
  <si>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</si>
  <si>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</si>
  <si>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</si>
  <si>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</si>
  <si>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</si>
  <si>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</si>
  <si>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</si>
  <si>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</si>
  <si>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</si>
  <si>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</si>
  <si>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</si>
  <si>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</si>
  <si>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</si>
  <si>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</si>
  <si>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</si>
  <si>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</si>
  <si>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</si>
  <si>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</si>
  <si>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</si>
  <si>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</si>
  <si>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</si>
  <si>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</si>
  <si>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</si>
  <si>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</si>
  <si>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</si>
  <si>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</si>
  <si>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</si>
  <si>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</si>
  <si>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</si>
  <si>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</si>
  <si>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</si>
  <si>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</si>
  <si>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</si>
  <si>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</si>
  <si>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</si>
  <si>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</si>
  <si>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</si>
  <si>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</si>
  <si>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</si>
  <si>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</si>
  <si>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</si>
  <si>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</si>
  <si>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</si>
  <si>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</si>
  <si>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</si>
  <si>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</si>
  <si>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</si>
  <si>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</si>
  <si>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</si>
  <si>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</si>
  <si>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</si>
  <si>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</si>
  <si>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</si>
  <si>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</si>
  <si>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</si>
  <si>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</si>
  <si>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</si>
  <si>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</si>
  <si>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</si>
  <si>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</si>
  <si>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</si>
  <si>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</si>
  <si>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</si>
  <si>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</si>
  <si>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</si>
  <si>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</si>
  <si>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</si>
  <si>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</si>
  <si>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</si>
  <si>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</si>
  <si>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</si>
  <si>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</si>
  <si>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</si>
  <si>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</si>
  <si>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</si>
  <si>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</si>
  <si>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</si>
  <si>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</si>
  <si>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</si>
  <si>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</si>
  <si>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</si>
  <si>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</si>
  <si>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</si>
  <si>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</si>
  <si>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</si>
  <si>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</si>
  <si>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</si>
  <si>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</si>
  <si>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</si>
  <si>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</si>
  <si>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</si>
  <si>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</si>
  <si>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</si>
  <si>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</si>
  <si>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</si>
  <si>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</si>
  <si>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</si>
  <si>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</si>
  <si>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</si>
  <si>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</si>
  <si>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</si>
  <si>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</si>
  <si>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</si>
  <si>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</si>
  <si>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</si>
  <si>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</si>
  <si>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</si>
  <si>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</si>
  <si>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</si>
  <si>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</si>
  <si>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</si>
  <si>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</si>
  <si>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</si>
  <si>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</si>
  <si>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</si>
  <si>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</si>
  <si>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</si>
  <si>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</si>
  <si>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</si>
  <si>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</si>
  <si>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</si>
  <si>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</si>
  <si>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</si>
  <si>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</si>
  <si>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</si>
  <si>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</si>
  <si>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</si>
  <si>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</si>
  <si>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</si>
  <si>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</si>
  <si>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</si>
  <si>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</si>
  <si>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</si>
  <si>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</si>
  <si>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</si>
  <si>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</si>
  <si>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</si>
  <si>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</si>
  <si>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</si>
  <si>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</si>
  <si>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</si>
  <si>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</si>
  <si>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</si>
  <si>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</si>
  <si>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</si>
  <si>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</si>
  <si>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</si>
  <si>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</si>
  <si>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</si>
  <si>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</si>
  <si>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</si>
  <si>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</si>
  <si>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</si>
  <si>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</si>
  <si>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</si>
  <si>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</si>
  <si>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</si>
  <si>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</si>
  <si>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</si>
  <si>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</si>
  <si>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</si>
  <si>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</si>
  <si>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</si>
  <si>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</si>
  <si>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</si>
  <si>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</si>
  <si>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</si>
  <si>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</si>
  <si>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</si>
  <si>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</si>
  <si>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</si>
  <si>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</si>
  <si>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</si>
  <si>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</si>
  <si>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</si>
  <si>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</si>
  <si>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</si>
  <si>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</si>
  <si>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</si>
  <si>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</si>
  <si>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</si>
  <si>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</si>
  <si>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</si>
  <si>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</si>
  <si>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</si>
  <si>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</si>
  <si>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</si>
  <si>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</si>
  <si>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</si>
  <si>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</si>
  <si>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</si>
  <si>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</si>
  <si>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</si>
  <si>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</si>
  <si>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</si>
  <si>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</si>
  <si>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</si>
  <si>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</si>
  <si>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</si>
  <si>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</si>
  <si>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</si>
  <si>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</si>
  <si>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</si>
  <si>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</si>
  <si>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</si>
  <si>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</si>
  <si>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</si>
  <si>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</si>
  <si>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</si>
  <si>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</si>
  <si>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</si>
  <si>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</si>
  <si>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</si>
  <si>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</si>
  <si>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</si>
  <si>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</si>
  <si>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</si>
  <si>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</si>
  <si>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</si>
  <si>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</si>
  <si>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</si>
  <si>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</si>
  <si>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</si>
  <si>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</si>
  <si>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</si>
  <si>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</si>
  <si>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</si>
  <si>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</si>
  <si>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</si>
  <si>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</si>
  <si>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</si>
  <si>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</si>
  <si>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</si>
  <si>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</si>
  <si>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</si>
  <si>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</si>
  <si>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</si>
  <si>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</si>
  <si>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</si>
  <si>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</si>
  <si>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</si>
  <si>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</si>
  <si>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</si>
  <si>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</si>
  <si>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</si>
  <si>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</si>
  <si>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</si>
  <si>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</si>
  <si>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</si>
  <si>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</si>
  <si>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</si>
  <si>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</si>
  <si>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</si>
  <si>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</si>
  <si>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</si>
  <si>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</si>
  <si>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</si>
  <si>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</si>
  <si>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</si>
  <si>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</si>
  <si>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</si>
  <si>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</si>
  <si>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</si>
  <si>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</si>
  <si>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</si>
  <si>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</si>
  <si>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</si>
  <si>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</si>
  <si>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</si>
  <si>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</si>
  <si>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</si>
  <si>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</si>
  <si>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</si>
  <si>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</si>
  <si>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</si>
  <si>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</si>
  <si>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</si>
  <si>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</si>
  <si>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</si>
  <si>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</si>
  <si>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</si>
  <si>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</si>
  <si>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</si>
  <si>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</si>
  <si>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</si>
  <si>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</si>
  <si>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</si>
  <si>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</si>
  <si>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</si>
  <si>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</si>
  <si>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</si>
  <si>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</si>
  <si>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</si>
  <si>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</si>
  <si>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</si>
  <si>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</si>
  <si>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</si>
  <si>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</si>
  <si>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</si>
  <si>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</si>
  <si>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</si>
  <si>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</si>
  <si>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</si>
  <si>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</si>
  <si>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</si>
  <si>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</si>
  <si>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</si>
  <si>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</si>
  <si>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</si>
  <si>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</si>
  <si>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</si>
  <si>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</si>
  <si>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</si>
  <si>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</si>
  <si>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</si>
  <si>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</si>
  <si>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</si>
  <si>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</si>
  <si>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</si>
  <si>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</si>
  <si>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</si>
  <si>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</si>
  <si>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</si>
  <si>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</si>
  <si>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</si>
  <si>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</si>
  <si>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</si>
  <si>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</si>
  <si>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</si>
  <si>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</si>
  <si>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</si>
  <si>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</si>
  <si>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</si>
  <si>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</si>
  <si>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</si>
  <si>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</si>
  <si>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</si>
  <si>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</si>
  <si>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</si>
  <si>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</si>
  <si>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</si>
  <si>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</si>
  <si>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</si>
  <si>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</si>
  <si>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</si>
  <si>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</si>
  <si>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</si>
  <si>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</si>
  <si>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</si>
  <si>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</si>
  <si>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</si>
  <si>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</si>
  <si>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</si>
  <si>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</si>
  <si>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</si>
  <si>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</si>
  <si>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</si>
  <si>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</si>
  <si>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</si>
  <si>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</si>
  <si>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</si>
  <si>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</si>
  <si>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</si>
  <si>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</si>
  <si>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</si>
  <si>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</si>
  <si>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</si>
  <si>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</si>
  <si>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</si>
  <si>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</si>
  <si>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</si>
  <si>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</si>
  <si>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</si>
  <si>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</si>
  <si>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</si>
  <si>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</si>
  <si>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</si>
  <si>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</si>
  <si>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</si>
  <si>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</si>
  <si>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</si>
  <si>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</si>
  <si>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</si>
  <si>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</si>
  <si>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</si>
  <si>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</si>
  <si>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</si>
  <si>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</si>
  <si>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</si>
  <si>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</si>
  <si>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</si>
  <si>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</si>
  <si>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</si>
  <si>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</si>
  <si>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</si>
  <si>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</si>
  <si>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</si>
  <si>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</si>
  <si>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</si>
  <si>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</si>
  <si>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</si>
  <si>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</si>
  <si>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</si>
  <si>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</si>
  <si>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</si>
  <si>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</si>
  <si>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</si>
  <si>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</si>
  <si>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</si>
  <si>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</si>
  <si>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</si>
  <si>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</si>
  <si>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</si>
  <si>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</si>
  <si>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</si>
  <si>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</si>
  <si>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</si>
  <si>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</si>
  <si>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</si>
  <si>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</si>
  <si>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</si>
  <si>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</si>
  <si>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</si>
  <si>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</si>
  <si>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</si>
  <si>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</si>
  <si>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</si>
  <si>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</si>
  <si>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</si>
  <si>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</si>
  <si>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</si>
  <si>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</si>
  <si>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</si>
  <si>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</si>
  <si>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</si>
  <si>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</si>
  <si>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</si>
  <si>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</si>
  <si>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</si>
  <si>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</si>
  <si>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</si>
  <si>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</si>
  <si>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</si>
  <si>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</si>
  <si>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</si>
  <si>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</si>
  <si>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</si>
  <si>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</si>
  <si>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</si>
  <si>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</si>
  <si>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</si>
  <si>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</si>
  <si>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</si>
  <si>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</si>
  <si>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</si>
  <si>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</si>
  <si>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</si>
  <si>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</si>
  <si>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</si>
  <si>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</si>
  <si>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</si>
  <si>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</si>
  <si>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</si>
  <si>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</si>
  <si>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</si>
  <si>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</si>
  <si>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</si>
  <si>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</si>
  <si>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</si>
  <si>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</si>
  <si>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</si>
  <si>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</si>
  <si>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</si>
  <si>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</si>
  <si>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</si>
  <si>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</si>
  <si>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</si>
  <si>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</si>
  <si>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</si>
  <si>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</si>
  <si>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</si>
  <si>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</si>
  <si>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</si>
  <si>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</si>
  <si>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</si>
  <si>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</si>
  <si>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</si>
  <si>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</si>
  <si>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</si>
  <si>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</si>
  <si>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</si>
  <si>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</si>
  <si>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</si>
  <si>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</si>
  <si>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</si>
  <si>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</si>
  <si>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</si>
  <si>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</si>
  <si>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</si>
  <si>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</si>
  <si>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</si>
  <si>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</si>
  <si>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</si>
  <si>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</si>
  <si>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</si>
  <si>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</si>
  <si>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</si>
  <si>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</si>
  <si>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</si>
  <si>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</si>
  <si>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</si>
  <si>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</si>
  <si>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</si>
  <si>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</si>
  <si>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</si>
  <si>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</si>
  <si>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</si>
  <si>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</si>
  <si>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</si>
  <si>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</si>
  <si>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</si>
  <si>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</si>
  <si>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</si>
  <si>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</si>
  <si>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</si>
  <si>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</si>
  <si>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</si>
  <si>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</si>
  <si>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</si>
  <si>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</si>
  <si>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</si>
  <si>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</si>
  <si>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</si>
  <si>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</si>
  <si>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</si>
  <si>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</si>
  <si>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</si>
  <si>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</si>
  <si>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</si>
  <si>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</si>
  <si>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</si>
  <si>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</si>
  <si>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</si>
  <si>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</si>
  <si>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</si>
  <si>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</si>
  <si>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</si>
  <si>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</si>
  <si>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</si>
  <si>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</si>
  <si>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</si>
  <si>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</si>
  <si>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</si>
  <si>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</si>
  <si>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</si>
  <si>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</si>
  <si>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</si>
  <si>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</si>
  <si>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</si>
  <si>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</si>
  <si>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</si>
  <si>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</si>
  <si>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</si>
  <si>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</si>
  <si>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</si>
  <si>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</si>
  <si>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</si>
  <si>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</si>
  <si>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</si>
  <si>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</si>
  <si>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</si>
  <si>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</si>
  <si>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</si>
  <si>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</si>
  <si>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</si>
  <si>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</si>
  <si>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</si>
  <si>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</si>
  <si>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</si>
  <si>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</si>
  <si>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</si>
  <si>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</si>
  <si>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</si>
  <si>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</si>
  <si>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</si>
  <si>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</si>
  <si>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</si>
  <si>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</si>
  <si>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</si>
  <si>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</si>
  <si>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</si>
  <si>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</si>
  <si>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</si>
  <si>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</si>
  <si>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</si>
  <si>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</si>
  <si>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</si>
  <si>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</si>
  <si>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</si>
  <si>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</si>
  <si>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</si>
  <si>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</si>
  <si>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</si>
  <si>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</si>
  <si>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</si>
  <si>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</si>
  <si>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</si>
  <si>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</si>
  <si>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</si>
  <si>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</si>
  <si>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</si>
  <si>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</si>
  <si>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</si>
  <si>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</si>
  <si>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</si>
  <si>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</si>
  <si>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</si>
  <si>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</si>
  <si>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</si>
  <si>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</si>
  <si>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</si>
  <si>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</si>
  <si>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</si>
  <si>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</si>
  <si>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</si>
  <si>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</si>
  <si>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</si>
  <si>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</si>
  <si>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</si>
  <si>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</si>
  <si>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</si>
  <si>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</si>
  <si>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</si>
  <si>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</si>
  <si>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</si>
  <si>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</si>
  <si>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</si>
  <si>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</si>
  <si>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</si>
  <si>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</si>
  <si>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</si>
  <si>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</si>
  <si>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</si>
  <si>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</si>
  <si>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</si>
  <si>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</si>
  <si>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</si>
  <si>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</si>
  <si>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</si>
  <si>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</si>
  <si>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</si>
  <si>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</si>
  <si>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</si>
  <si>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</si>
  <si>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</si>
  <si>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</si>
  <si>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</si>
  <si>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</si>
  <si>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</si>
  <si>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</si>
  <si>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</si>
  <si>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</si>
  <si>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</si>
  <si>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</si>
  <si>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</si>
  <si>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</si>
  <si>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</si>
  <si>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</si>
  <si>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</si>
  <si>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</si>
  <si>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</si>
  <si>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</si>
  <si>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</si>
  <si>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</si>
  <si>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</si>
  <si>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</si>
  <si>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</si>
  <si>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</si>
  <si>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</si>
  <si>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</si>
  <si>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</si>
  <si>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</si>
  <si>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</si>
  <si>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</si>
  <si>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</si>
  <si>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</si>
  <si>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</si>
  <si>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</si>
  <si>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</si>
  <si>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</si>
  <si>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</si>
  <si>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</si>
  <si>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</si>
  <si>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</si>
  <si>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</si>
  <si>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</si>
  <si>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</si>
  <si>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</si>
  <si>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</si>
  <si>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</si>
  <si>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</si>
  <si>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</si>
  <si>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</si>
  <si>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</si>
  <si>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</si>
  <si>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</si>
  <si>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</si>
  <si>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</si>
  <si>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</si>
  <si>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</si>
  <si>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</si>
  <si>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</si>
  <si>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</si>
  <si>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</si>
  <si>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</si>
  <si>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</si>
  <si>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</si>
  <si>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</si>
  <si>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</si>
  <si>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</si>
  <si>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</si>
  <si>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</si>
  <si>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</si>
  <si>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</si>
  <si>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</si>
  <si>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</si>
  <si>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</si>
  <si>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</si>
  <si>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</si>
  <si>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</si>
  <si>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</si>
  <si>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</si>
  <si>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</si>
  <si>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</si>
  <si>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</si>
  <si>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</si>
  <si>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</si>
  <si>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</si>
  <si>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</si>
  <si>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</si>
  <si>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</si>
  <si>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</si>
  <si>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</si>
  <si>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</si>
  <si>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</si>
  <si>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</si>
  <si>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</si>
  <si>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</si>
  <si>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</si>
  <si>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</si>
  <si>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</si>
  <si>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</si>
  <si>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</si>
  <si>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</si>
  <si>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</si>
  <si>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</si>
  <si>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</si>
  <si>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</si>
  <si>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</si>
  <si>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</si>
  <si>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</si>
  <si>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</si>
  <si>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</si>
  <si>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</si>
  <si>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</si>
  <si>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</si>
  <si>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</si>
  <si>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</si>
  <si>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</si>
  <si>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</si>
  <si>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</si>
  <si>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</si>
  <si>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</si>
  <si>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</si>
  <si>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</si>
  <si>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</si>
  <si>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</si>
  <si>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</si>
  <si>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</si>
  <si>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</si>
  <si>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</si>
  <si>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</si>
  <si>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</si>
  <si>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</si>
  <si>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</si>
  <si>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</si>
  <si>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</si>
  <si>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</si>
  <si>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</si>
  <si>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</si>
  <si>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</si>
  <si>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</si>
  <si>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</si>
  <si>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</si>
  <si>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</si>
  <si>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</si>
  <si>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</si>
  <si>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</si>
  <si>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</si>
  <si>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</si>
  <si>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</si>
  <si>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</si>
  <si>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</si>
  <si>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</si>
  <si>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</si>
  <si>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</si>
  <si>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</si>
  <si>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</si>
  <si>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</si>
  <si>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</si>
  <si>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</si>
  <si>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</si>
  <si>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</si>
  <si>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</si>
  <si>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</si>
  <si>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</si>
  <si>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</si>
  <si>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</si>
  <si>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</si>
  <si>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</si>
  <si>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</si>
  <si>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</si>
  <si>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</si>
  <si>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</si>
  <si>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</si>
  <si>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</si>
  <si>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</si>
  <si>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</si>
  <si>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</si>
  <si>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</si>
  <si>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</si>
  <si>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</si>
  <si>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</si>
  <si>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</si>
  <si>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</si>
  <si>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</si>
  <si>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</si>
  <si>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</si>
  <si>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</si>
  <si>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</si>
  <si>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</si>
  <si>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</si>
  <si>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</si>
  <si>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</si>
  <si>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</si>
  <si>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</si>
  <si>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</si>
  <si>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</si>
  <si>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</si>
  <si>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</si>
  <si>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</si>
  <si>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</si>
  <si>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</si>
  <si>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</si>
  <si>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</si>
  <si>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</si>
  <si>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</si>
  <si>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</si>
  <si>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</si>
  <si>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</si>
  <si>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</si>
  <si>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</si>
  <si>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</si>
  <si>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</si>
  <si>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</si>
  <si>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</si>
  <si>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</si>
  <si>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</si>
  <si>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</si>
  <si>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</si>
  <si>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</si>
  <si>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</si>
  <si>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</si>
  <si>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</si>
  <si>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</si>
  <si>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</si>
  <si>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</si>
  <si>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</si>
  <si>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</si>
  <si>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</si>
  <si>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</si>
  <si>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</si>
  <si>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</si>
  <si>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</si>
  <si>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</si>
  <si>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</si>
  <si>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</si>
  <si>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</si>
  <si>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</si>
  <si>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</si>
  <si>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</si>
  <si>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</si>
  <si>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</si>
  <si>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</si>
  <si>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</si>
  <si>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</si>
  <si>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</si>
  <si>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</si>
  <si>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</si>
  <si>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</si>
  <si>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</si>
  <si>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</si>
  <si>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</si>
  <si>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</si>
  <si>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</si>
  <si>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</si>
  <si>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</si>
  <si>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</si>
  <si>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</si>
  <si>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</si>
  <si>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</si>
  <si>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</si>
  <si>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</si>
  <si>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</si>
  <si>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</si>
  <si>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</si>
  <si>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</si>
  <si>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</si>
  <si>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</si>
  <si>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</si>
  <si>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</si>
  <si>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</si>
  <si>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</si>
  <si>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</si>
  <si>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</si>
  <si>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</si>
  <si>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</si>
  <si>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</si>
  <si>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</si>
  <si>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</si>
  <si>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</si>
  <si>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</si>
  <si>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</si>
  <si>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</si>
  <si>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</si>
  <si>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</si>
  <si>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</si>
  <si>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</si>
  <si>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</si>
  <si>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</si>
  <si>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</si>
  <si>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</si>
  <si>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</si>
  <si>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</si>
  <si>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</si>
  <si>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</si>
  <si>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</si>
  <si>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</si>
  <si>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</si>
  <si>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</si>
  <si>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</si>
  <si>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</si>
  <si>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</si>
  <si>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</si>
  <si>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</si>
  <si>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</si>
  <si>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</si>
  <si>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</si>
  <si>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</si>
  <si>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</si>
  <si>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</si>
  <si>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</si>
  <si>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</si>
  <si>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</si>
  <si>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</si>
  <si>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</si>
  <si>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</si>
  <si>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</si>
  <si>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</si>
  <si>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</si>
  <si>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</si>
  <si>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</si>
  <si>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</si>
  <si>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</si>
  <si>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</si>
  <si>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</si>
  <si>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</si>
  <si>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</si>
  <si>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</si>
  <si>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</si>
  <si>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</si>
  <si>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</si>
  <si>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</si>
  <si>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</si>
  <si>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</si>
  <si>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</si>
  <si>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</si>
  <si>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</si>
  <si>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</si>
  <si>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</si>
  <si>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</si>
  <si>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</si>
  <si>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</si>
  <si>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</si>
  <si>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</si>
  <si>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</si>
  <si>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</si>
  <si>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</si>
  <si>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</si>
  <si>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</si>
  <si>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</si>
  <si>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</si>
  <si>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</si>
  <si>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</si>
  <si>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</si>
  <si>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</si>
  <si>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</si>
  <si>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</si>
  <si>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</si>
  <si>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</si>
  <si>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</si>
  <si>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</si>
  <si>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</si>
  <si>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</si>
  <si>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</si>
  <si>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</si>
  <si>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</si>
  <si>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</si>
  <si>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</si>
  <si>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</si>
  <si>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</si>
  <si>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</si>
  <si>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</si>
  <si>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</si>
  <si>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</si>
  <si>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</si>
  <si>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</si>
  <si>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</si>
  <si>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</si>
  <si>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</si>
  <si>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</si>
  <si>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</si>
  <si>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</si>
  <si>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</si>
  <si>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</si>
  <si>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</si>
  <si>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</si>
  <si>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</si>
  <si>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</si>
  <si>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</si>
  <si>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</si>
  <si>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</si>
  <si>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</si>
  <si>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</si>
  <si>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</si>
  <si>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</si>
  <si>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</si>
  <si>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</si>
  <si>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</si>
  <si>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</si>
  <si>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</si>
  <si>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</si>
  <si>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</si>
  <si>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</si>
  <si>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</si>
  <si>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</si>
  <si>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</si>
  <si>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</si>
  <si>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</si>
  <si>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</si>
  <si>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</si>
  <si>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</si>
  <si>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</si>
  <si>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</si>
  <si>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</si>
  <si>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</si>
  <si>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</si>
  <si>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</si>
  <si>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</si>
  <si>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</si>
  <si>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</si>
  <si>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</si>
  <si>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</si>
  <si>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</si>
  <si>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</si>
  <si>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</si>
  <si>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</si>
  <si>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</si>
  <si>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</si>
  <si>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</si>
  <si>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</si>
  <si>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</si>
  <si>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</si>
  <si>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</si>
  <si>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</si>
  <si>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</si>
  <si>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</si>
  <si>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</si>
  <si>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</si>
  <si>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</si>
  <si>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</si>
  <si>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</si>
  <si>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</si>
  <si>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</si>
  <si>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</si>
  <si>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</si>
  <si>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</si>
  <si>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</si>
  <si>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</si>
  <si>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</si>
  <si>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</si>
  <si>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</si>
  <si>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</si>
  <si>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</si>
  <si>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</si>
  <si>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</si>
  <si>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</si>
  <si>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</si>
  <si>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</si>
  <si>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</si>
  <si>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</si>
  <si>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</si>
  <si>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</si>
  <si>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</si>
  <si>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</si>
  <si>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</si>
  <si>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</si>
  <si>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</si>
  <si>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</si>
  <si>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</si>
  <si>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</si>
  <si>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</si>
  <si>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</si>
  <si>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</si>
  <si>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</si>
  <si>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</si>
  <si>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</si>
  <si>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</si>
  <si>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</si>
  <si>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</si>
  <si>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</si>
  <si>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</si>
  <si>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</si>
  <si>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</si>
  <si>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</si>
  <si>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</si>
  <si>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</si>
  <si>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</si>
  <si>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</si>
  <si>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</si>
  <si>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</si>
  <si>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</si>
  <si>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</si>
  <si>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</si>
  <si>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</si>
  <si>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</si>
  <si>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</si>
  <si>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</si>
  <si>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</si>
  <si>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</si>
  <si>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</si>
  <si>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</si>
  <si>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</si>
  <si>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</si>
  <si>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</si>
  <si>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</si>
  <si>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</si>
  <si>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</si>
  <si>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</si>
  <si>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</si>
  <si>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</si>
  <si>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</si>
  <si>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</si>
  <si>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</si>
  <si>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</si>
  <si>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</si>
  <si>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</si>
  <si>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</si>
  <si>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</si>
  <si>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</si>
  <si>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</si>
  <si>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</si>
  <si>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</si>
  <si>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</si>
  <si>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</si>
  <si>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</si>
  <si>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</si>
  <si>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</si>
  <si>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</si>
  <si>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</si>
  <si>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</si>
  <si>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</si>
  <si>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</si>
  <si>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</si>
  <si>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</si>
  <si>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</si>
  <si>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</si>
  <si>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</si>
  <si>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</si>
  <si>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</si>
  <si>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</si>
  <si>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</si>
  <si>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</si>
  <si>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</si>
  <si>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</si>
  <si>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</si>
  <si>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</si>
  <si>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</si>
  <si>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</si>
  <si>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</si>
  <si>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</si>
  <si>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</si>
  <si>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</si>
  <si>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</si>
  <si>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</si>
  <si>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</si>
  <si>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</si>
  <si>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</si>
  <si>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</si>
  <si>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</si>
  <si>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</si>
  <si>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</si>
  <si>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</si>
  <si>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</si>
  <si>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</si>
  <si>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</si>
  <si>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</si>
  <si>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</si>
  <si>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</si>
  <si>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</si>
  <si>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</si>
  <si>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</si>
  <si>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</si>
  <si>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</si>
  <si>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</si>
  <si>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</si>
  <si>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</si>
  <si>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</si>
  <si>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</si>
  <si>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</si>
  <si>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</si>
  <si>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</si>
  <si>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</si>
  <si>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</si>
  <si>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</si>
  <si>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</si>
  <si>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</si>
  <si>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</si>
  <si>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</si>
  <si>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</si>
  <si>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</si>
  <si>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</si>
  <si>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</si>
  <si>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</si>
  <si>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</si>
  <si>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</si>
  <si>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</si>
  <si>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</si>
  <si>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</si>
  <si>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</si>
  <si>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</si>
  <si>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</si>
  <si>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</si>
  <si>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</si>
  <si>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</si>
  <si>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</si>
  <si>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</si>
  <si>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</si>
  <si>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</si>
  <si>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</si>
  <si>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</si>
  <si>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</si>
  <si>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</si>
  <si>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</si>
  <si>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</si>
  <si>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</si>
  <si>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</si>
  <si>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</si>
  <si>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</si>
  <si>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</si>
  <si>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</si>
  <si>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</si>
  <si>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</si>
  <si>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</si>
  <si>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</si>
  <si>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</si>
  <si>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</si>
  <si>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</si>
  <si>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</si>
  <si>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</si>
  <si>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</si>
  <si>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</si>
  <si>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</si>
  <si>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</si>
  <si>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</si>
  <si>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</si>
  <si>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</si>
  <si>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</si>
  <si>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</si>
  <si>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</si>
  <si>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</si>
  <si>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</si>
  <si>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</si>
  <si>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</si>
  <si>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</si>
  <si>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</si>
  <si>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</si>
  <si>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</si>
  <si>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</si>
  <si>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</si>
  <si>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</si>
  <si>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</si>
  <si>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</si>
  <si>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</si>
  <si>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</si>
  <si>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</si>
  <si>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</si>
  <si>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</si>
  <si>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</si>
  <si>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</si>
  <si>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</si>
  <si>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</si>
  <si>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</si>
  <si>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</si>
  <si>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</si>
  <si>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</si>
  <si>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</si>
  <si>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</si>
  <si>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</si>
  <si>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</si>
  <si>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</si>
  <si>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</si>
  <si>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</si>
  <si>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</si>
  <si>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</si>
  <si>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</si>
  <si>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</si>
  <si>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</si>
  <si>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</si>
  <si>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</si>
  <si>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</si>
  <si>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</si>
  <si>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</si>
  <si>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</si>
  <si>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</si>
  <si>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</si>
  <si>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</si>
  <si>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</si>
  <si>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</si>
  <si>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</si>
  <si>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</si>
  <si>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</si>
  <si>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</si>
  <si>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</si>
  <si>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</si>
  <si>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</si>
  <si>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</si>
  <si>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</si>
  <si>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</si>
  <si>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</si>
  <si>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</si>
  <si>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</si>
  <si>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</si>
  <si>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</si>
  <si>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</si>
  <si>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</si>
  <si>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</si>
  <si>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</si>
  <si>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</si>
  <si>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</si>
  <si>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</si>
  <si>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</si>
  <si>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</si>
  <si>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</si>
  <si>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</si>
  <si>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</si>
  <si>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</si>
  <si>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</si>
  <si>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</si>
  <si>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</si>
  <si>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</si>
  <si>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</si>
  <si>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</si>
  <si>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</si>
  <si>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</si>
  <si>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</si>
  <si>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</si>
  <si>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</si>
  <si>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</si>
  <si>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</si>
  <si>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</si>
  <si>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</si>
  <si>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</si>
  <si>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</si>
  <si>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</si>
  <si>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</si>
  <si>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</si>
  <si>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</si>
  <si>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</si>
  <si>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</si>
  <si>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</si>
  <si>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</si>
  <si>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</si>
  <si>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</si>
  <si>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</si>
  <si>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</si>
  <si>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</si>
  <si>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</si>
  <si>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</si>
  <si>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</si>
  <si>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</si>
  <si>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</si>
  <si>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</si>
  <si>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</si>
  <si>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</si>
  <si>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</si>
  <si>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</si>
  <si>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</si>
  <si>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</si>
  <si>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</si>
  <si>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</si>
  <si>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</si>
  <si>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</si>
  <si>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</si>
  <si>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</si>
  <si>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</si>
  <si>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</si>
  <si>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</si>
  <si>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</si>
  <si>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</si>
  <si>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</si>
  <si>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</si>
  <si>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</si>
  <si>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</si>
  <si>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</si>
  <si>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</si>
  <si>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</si>
  <si>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</si>
  <si>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</si>
  <si>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</si>
  <si>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</si>
  <si>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</si>
  <si>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</si>
  <si>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</si>
  <si>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</si>
  <si>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</si>
  <si>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</si>
  <si>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</si>
  <si>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</si>
  <si>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</si>
  <si>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</si>
  <si>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</si>
  <si>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</si>
  <si>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</si>
  <si>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</si>
  <si>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</si>
  <si>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</si>
  <si>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</si>
  <si>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</si>
  <si>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</si>
  <si>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</si>
  <si>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</si>
  <si>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</si>
  <si>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</si>
  <si>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</si>
  <si>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</si>
  <si>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</si>
  <si>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</si>
  <si>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</si>
  <si>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</si>
  <si>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</si>
  <si>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</si>
  <si>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</si>
  <si>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</si>
  <si>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</si>
  <si>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</si>
  <si>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</si>
  <si>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</si>
  <si>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</si>
  <si>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</si>
  <si>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</si>
  <si>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</si>
  <si>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</si>
  <si>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</si>
  <si>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</si>
  <si>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</si>
  <si>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</si>
  <si>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</si>
  <si>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</si>
  <si>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</si>
  <si>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</si>
  <si>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</si>
  <si>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</si>
  <si>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</si>
  <si>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</si>
  <si>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</si>
  <si>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</si>
  <si>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</si>
  <si>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</si>
  <si>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</si>
  <si>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</si>
  <si>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</si>
  <si>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</si>
  <si>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</si>
  <si>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</si>
  <si>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</si>
  <si>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</si>
  <si>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</si>
  <si>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</si>
  <si>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</si>
  <si>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</si>
  <si>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</si>
  <si>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</si>
  <si>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</si>
  <si>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</si>
  <si>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</si>
  <si>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</si>
  <si>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</si>
  <si>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</si>
  <si>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</si>
  <si>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</si>
  <si>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</si>
  <si>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</si>
  <si>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</si>
  <si>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</si>
  <si>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</si>
  <si>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</si>
  <si>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</si>
  <si>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</si>
  <si>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</si>
  <si>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</si>
  <si>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</si>
  <si>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</si>
  <si>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</si>
  <si>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</si>
  <si>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</si>
  <si>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</si>
  <si>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</si>
  <si>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</si>
  <si>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</si>
  <si>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</si>
  <si>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</si>
  <si>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</si>
  <si>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</si>
  <si>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</si>
  <si>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</si>
  <si>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</si>
  <si>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</si>
  <si>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</si>
  <si>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</si>
  <si>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</si>
  <si>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</si>
  <si>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</si>
  <si>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</si>
  <si>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</si>
  <si>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</si>
  <si>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</si>
  <si>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</si>
  <si>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</si>
  <si>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</si>
  <si>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</si>
  <si>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</si>
  <si>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</si>
  <si>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</si>
  <si>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</si>
  <si>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</si>
  <si>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</si>
  <si>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</si>
  <si>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</si>
  <si>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</si>
  <si>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</si>
  <si>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</si>
  <si>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</si>
  <si>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</si>
  <si>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</si>
  <si>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</si>
  <si>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</si>
  <si>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</si>
  <si>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</si>
  <si>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</si>
  <si>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</si>
  <si>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</si>
  <si>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</si>
  <si>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</si>
  <si>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</si>
  <si>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</si>
  <si>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</si>
  <si>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</si>
  <si>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</si>
  <si>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</si>
  <si>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</si>
  <si>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</si>
  <si>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</si>
  <si>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</si>
  <si>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</si>
  <si>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</si>
  <si>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</si>
  <si>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</si>
  <si>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</si>
  <si>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</si>
  <si>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</si>
  <si>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</si>
  <si>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</si>
  <si>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</si>
  <si>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</si>
  <si>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</si>
  <si>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</si>
  <si>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</si>
  <si>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</si>
  <si>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</si>
  <si>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</si>
  <si>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</si>
  <si>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</si>
  <si>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</si>
  <si>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</si>
  <si>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</si>
  <si>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</si>
  <si>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</si>
  <si>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</si>
  <si>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</si>
  <si>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</si>
  <si>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</si>
  <si>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</si>
  <si>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</si>
  <si>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</si>
  <si>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</si>
  <si>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</si>
  <si>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</si>
  <si>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</si>
  <si>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</si>
  <si>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</si>
  <si>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</si>
  <si>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</si>
  <si>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</si>
  <si>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</si>
  <si>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</si>
  <si>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</si>
  <si>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</si>
  <si>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</si>
  <si>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</si>
  <si>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</si>
  <si>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</si>
  <si>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</si>
  <si>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</si>
  <si>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</si>
  <si>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</si>
  <si>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</si>
  <si>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</si>
  <si>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</si>
  <si>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</si>
  <si>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</si>
  <si>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</si>
  <si>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</si>
  <si>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</si>
  <si>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</si>
  <si>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</si>
  <si>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</si>
  <si>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</si>
  <si>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</si>
  <si>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</si>
  <si>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</si>
  <si>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</si>
  <si>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</si>
  <si>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</si>
  <si>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</si>
  <si>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</si>
  <si>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</si>
  <si>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</si>
  <si>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</si>
  <si>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</si>
  <si>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</si>
  <si>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</si>
  <si>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</si>
  <si>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</si>
  <si>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</si>
  <si>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</si>
  <si>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</si>
  <si>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</si>
  <si>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</si>
  <si>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</si>
  <si>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</si>
  <si>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</si>
  <si>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</si>
  <si>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</si>
  <si>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</si>
  <si>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</si>
  <si>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</si>
  <si>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</si>
  <si>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</si>
  <si>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</si>
  <si>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</si>
  <si>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</si>
  <si>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</si>
  <si>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</si>
  <si>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</si>
  <si>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</si>
  <si>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</si>
  <si>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</si>
  <si>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</si>
  <si>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</si>
  <si>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</si>
  <si>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</si>
  <si>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</si>
  <si>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</si>
  <si>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</si>
  <si>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</si>
  <si>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</si>
  <si>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</si>
  <si>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</si>
  <si>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</si>
  <si>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</si>
  <si>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</si>
  <si>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</si>
  <si>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</si>
  <si>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</si>
  <si>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</si>
  <si>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</si>
  <si>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</si>
  <si>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</si>
  <si>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</si>
  <si>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</si>
  <si>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</si>
  <si>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</si>
  <si>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</si>
  <si>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</si>
  <si>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</si>
  <si>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</si>
  <si>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</si>
  <si>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</si>
  <si>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</si>
  <si>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</si>
  <si>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</si>
  <si>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</si>
  <si>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</si>
  <si>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</si>
  <si>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</si>
  <si>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</si>
  <si>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</si>
  <si>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</si>
  <si>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</si>
  <si>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</si>
  <si>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</si>
  <si>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</si>
  <si>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</si>
  <si>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</si>
  <si>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</si>
  <si>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</si>
  <si>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</si>
  <si>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</si>
  <si>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</si>
  <si>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</si>
  <si>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</si>
  <si>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</si>
  <si>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</si>
  <si>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</si>
  <si>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</si>
  <si>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</si>
  <si>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</si>
  <si>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</si>
  <si>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</si>
  <si>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</si>
  <si>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</si>
  <si>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</si>
  <si>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</si>
  <si>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</si>
  <si>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</si>
  <si>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</si>
  <si>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</si>
  <si>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</si>
  <si>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</si>
  <si>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</si>
  <si>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</si>
  <si>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</si>
  <si>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</si>
  <si>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</si>
  <si>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</si>
  <si>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</si>
  <si>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</si>
  <si>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</si>
  <si>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</si>
  <si>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</si>
  <si>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</si>
  <si>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</si>
  <si>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</si>
  <si>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</si>
  <si>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</si>
  <si>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</si>
  <si>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</si>
  <si>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</si>
  <si>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</si>
  <si>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</si>
  <si>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</si>
  <si>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</si>
  <si>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</si>
  <si>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</si>
  <si>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</si>
  <si>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</si>
  <si>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</si>
  <si>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</si>
  <si>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</si>
  <si>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</si>
  <si>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</si>
  <si>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</si>
  <si>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</si>
  <si>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</si>
  <si>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</si>
  <si>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</si>
  <si>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</si>
  <si>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</si>
  <si>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</si>
  <si>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</si>
  <si>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</si>
  <si>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</si>
  <si>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</si>
  <si>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</si>
  <si>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</si>
  <si>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</si>
  <si>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</si>
  <si>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</si>
  <si>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</si>
  <si>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</si>
  <si>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</si>
  <si>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</si>
  <si>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</si>
  <si>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</si>
  <si>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</si>
  <si>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</si>
  <si>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</si>
  <si>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</si>
  <si>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</si>
  <si>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</si>
  <si>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</si>
  <si>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</si>
  <si>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</si>
  <si>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</si>
  <si>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</si>
  <si>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</si>
  <si>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</si>
  <si>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</si>
  <si>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</si>
  <si>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</si>
  <si>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</si>
  <si>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</si>
  <si>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</si>
  <si>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</si>
  <si>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</si>
  <si>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</si>
  <si>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</si>
  <si>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</si>
  <si>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</si>
  <si>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</si>
  <si>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</si>
  <si>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</si>
  <si>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</si>
  <si>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</si>
  <si>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</si>
  <si>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</si>
  <si>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</si>
  <si>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</si>
  <si>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</si>
  <si>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</si>
  <si>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</si>
  <si>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</si>
  <si>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</si>
  <si>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</si>
  <si>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</si>
  <si>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</si>
  <si>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</si>
  <si>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</si>
  <si>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</si>
  <si>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</si>
  <si>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</si>
  <si>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</si>
  <si>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</si>
  <si>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</si>
  <si>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</si>
  <si>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</si>
  <si>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</si>
  <si>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</si>
  <si>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</si>
  <si>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</si>
  <si>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</si>
  <si>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</si>
  <si>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</si>
  <si>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</si>
  <si>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</si>
  <si>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</si>
  <si>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</si>
  <si>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</si>
  <si>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</si>
  <si>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</si>
  <si>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</si>
  <si>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</si>
  <si>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</si>
  <si>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</si>
  <si>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</si>
  <si>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</si>
  <si>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</si>
  <si>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</si>
  <si>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</si>
  <si>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</si>
  <si>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</si>
  <si>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</si>
  <si>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</si>
  <si>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</si>
  <si>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</si>
  <si>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</si>
  <si>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</si>
  <si>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</si>
  <si>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</si>
  <si>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</si>
  <si>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</si>
  <si>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</si>
  <si>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</si>
  <si>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</si>
  <si>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</si>
  <si>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</si>
  <si>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</si>
  <si>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</si>
  <si>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</si>
  <si>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</si>
  <si>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</si>
  <si>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</si>
  <si>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</si>
  <si>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</si>
  <si>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</si>
  <si>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</si>
  <si>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</si>
  <si>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</si>
  <si>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</si>
  <si>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</si>
  <si>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</si>
  <si>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</si>
  <si>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</si>
  <si>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</si>
  <si>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</si>
  <si>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</si>
  <si>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</si>
  <si>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</si>
  <si>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</si>
  <si>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</si>
  <si>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</si>
  <si>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</si>
  <si>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</si>
  <si>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</si>
  <si>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</si>
  <si>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</si>
  <si>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</si>
  <si>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</si>
  <si>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</si>
  <si>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</si>
  <si>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</si>
  <si>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</si>
  <si>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</si>
  <si>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</si>
  <si>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</si>
  <si>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</si>
  <si>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</si>
  <si>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</si>
  <si>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</si>
  <si>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</si>
  <si>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</si>
  <si>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</si>
  <si>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</si>
  <si>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</si>
  <si>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</si>
  <si>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</si>
  <si>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</si>
  <si>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</si>
  <si>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</si>
  <si>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</si>
  <si>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</si>
  <si>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</si>
  <si>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</si>
  <si>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</si>
  <si>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</si>
  <si>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</si>
  <si>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</si>
  <si>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</si>
  <si>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</si>
  <si>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</si>
  <si>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</si>
  <si>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</si>
  <si>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</si>
  <si>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</si>
  <si>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</si>
  <si>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</si>
  <si>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</si>
  <si>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</si>
  <si>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</si>
  <si>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</si>
  <si>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</si>
  <si>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</si>
  <si>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</si>
  <si>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</si>
  <si>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</si>
  <si>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</si>
  <si>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</si>
  <si>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</si>
  <si>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</si>
  <si>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</si>
  <si>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</si>
  <si>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</si>
  <si>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</si>
  <si>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</si>
  <si>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</si>
  <si>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</si>
  <si>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</si>
  <si>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</si>
  <si>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</si>
  <si>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</si>
  <si>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</si>
  <si>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</si>
  <si>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</si>
  <si>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</si>
  <si>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</si>
  <si>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</si>
  <si>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</si>
  <si>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</si>
  <si>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</si>
  <si>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</si>
  <si>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</si>
  <si>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</si>
  <si>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</si>
  <si>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</si>
  <si>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</si>
  <si>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</si>
  <si>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</si>
  <si>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</si>
  <si>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</si>
  <si>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</si>
  <si>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</si>
  <si>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</si>
  <si>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</si>
  <si>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</si>
  <si>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</si>
  <si>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</si>
  <si>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</si>
  <si>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</si>
  <si>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</si>
  <si>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</si>
  <si>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</si>
  <si>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</si>
  <si>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</si>
  <si>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</si>
  <si>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</si>
  <si>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</si>
  <si>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</si>
  <si>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</si>
  <si>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</si>
  <si>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</si>
  <si>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</si>
  <si>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</si>
  <si>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</si>
  <si>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</si>
  <si>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</si>
  <si>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</si>
  <si>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</si>
  <si>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</si>
  <si>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</si>
  <si>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</si>
  <si>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</si>
  <si>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</si>
  <si>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</si>
  <si>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</si>
  <si>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</si>
  <si>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</si>
  <si>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</si>
  <si>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</si>
  <si>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</si>
  <si>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</si>
  <si>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</si>
  <si>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</si>
  <si>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</si>
  <si>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</si>
  <si>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</si>
  <si>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</si>
  <si>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</si>
  <si>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</si>
  <si>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</si>
  <si>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</si>
  <si>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</si>
  <si>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</si>
  <si>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</si>
  <si>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</si>
  <si>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</si>
  <si>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</si>
  <si>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</si>
  <si>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</si>
  <si>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</si>
  <si>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</si>
  <si>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</si>
  <si>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</si>
  <si>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</si>
  <si>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</si>
  <si>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</si>
  <si>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</si>
  <si>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</si>
  <si>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</si>
  <si>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</si>
  <si>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</si>
  <si>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</si>
  <si>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</si>
  <si>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</si>
  <si>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</si>
  <si>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</si>
  <si>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</si>
  <si>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</si>
  <si>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</si>
  <si>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</si>
  <si>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</si>
  <si>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</si>
  <si>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</si>
  <si>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</si>
  <si>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</si>
  <si>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</si>
  <si>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</si>
  <si>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</si>
  <si>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</si>
  <si>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</si>
  <si>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</si>
  <si>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</si>
  <si>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</si>
  <si>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</si>
  <si>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</si>
  <si>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</si>
  <si>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</si>
  <si>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</si>
  <si>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</si>
  <si>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</si>
  <si>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</si>
  <si>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</si>
  <si>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</si>
  <si>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</si>
  <si>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</si>
  <si>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</si>
  <si>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</si>
  <si>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</si>
  <si>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</si>
  <si>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</si>
  <si>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</si>
  <si>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</si>
  <si>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</si>
  <si>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</si>
  <si>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</si>
  <si>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</si>
  <si>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</si>
  <si>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</si>
  <si>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</si>
  <si>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</si>
  <si>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</si>
  <si>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</si>
  <si>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</si>
  <si>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</si>
  <si>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</si>
  <si>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</si>
  <si>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</si>
  <si>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</si>
  <si>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</si>
  <si>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</si>
  <si>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</si>
  <si>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</si>
  <si>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</si>
  <si>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</si>
  <si>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</si>
  <si>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</si>
  <si>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</si>
  <si>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</si>
  <si>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</si>
  <si>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</si>
  <si>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</si>
  <si>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</si>
  <si>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</si>
  <si>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</si>
  <si>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</si>
  <si>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</si>
  <si>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</si>
  <si>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</si>
  <si>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</si>
  <si>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</si>
  <si>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</si>
  <si>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</si>
  <si>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</si>
  <si>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</si>
  <si>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</si>
  <si>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</si>
  <si>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</si>
  <si>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</si>
  <si>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</si>
  <si>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</si>
  <si>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</si>
  <si>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</si>
  <si>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</si>
  <si>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</si>
  <si>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</si>
  <si>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</si>
  <si>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</si>
  <si>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</si>
  <si>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</si>
  <si>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</si>
  <si>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</si>
  <si>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</si>
  <si>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</si>
  <si>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</si>
  <si>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</si>
  <si>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</si>
  <si>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</si>
  <si>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</si>
  <si>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</si>
  <si>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</si>
  <si>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</si>
  <si>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</si>
  <si>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</si>
  <si>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</si>
  <si>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</si>
  <si>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</si>
  <si>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</si>
  <si>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</si>
  <si>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</si>
  <si>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</si>
  <si>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</si>
  <si>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</si>
  <si>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</si>
  <si>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</si>
  <si>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</si>
  <si>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</si>
  <si>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</si>
  <si>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</si>
  <si>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</si>
  <si>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</si>
  <si>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</si>
  <si>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</si>
  <si>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</si>
  <si>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</si>
  <si>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</si>
  <si>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</si>
  <si>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</si>
  <si>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</si>
  <si>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</si>
  <si>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</si>
  <si>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</si>
  <si>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</si>
  <si>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</si>
  <si>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</si>
  <si>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</si>
  <si>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</si>
  <si>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</si>
  <si>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</si>
  <si>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</si>
  <si>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</si>
  <si>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</si>
  <si>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</si>
  <si>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</si>
  <si>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</si>
  <si>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</si>
  <si>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</si>
  <si>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</si>
  <si>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</si>
  <si>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</si>
  <si>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</si>
  <si>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</si>
  <si>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</si>
  <si>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</si>
  <si>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</si>
  <si>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</si>
  <si>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</si>
  <si>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</si>
  <si>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</si>
  <si>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</si>
  <si>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</si>
  <si>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</si>
  <si>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</si>
  <si>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</si>
  <si>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</si>
  <si>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</si>
  <si>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</si>
  <si>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</si>
  <si>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</si>
  <si>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</si>
  <si>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</si>
  <si>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</si>
  <si>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</si>
  <si>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</si>
  <si>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</si>
  <si>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</si>
  <si>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</si>
  <si>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</si>
  <si>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</si>
  <si>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</si>
  <si>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</si>
  <si>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</si>
  <si>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</si>
  <si>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</si>
  <si>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</si>
  <si>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</si>
  <si>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</si>
  <si>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</si>
  <si>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</si>
  <si>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</si>
  <si>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</si>
  <si>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</si>
  <si>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</si>
  <si>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</si>
  <si>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</si>
  <si>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</si>
  <si>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</si>
  <si>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</si>
  <si>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</si>
  <si>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</si>
  <si>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</si>
  <si>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</si>
  <si>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</si>
  <si>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</si>
  <si>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</si>
  <si>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</si>
  <si>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</si>
  <si>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</si>
  <si>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</si>
  <si>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</si>
  <si>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</si>
  <si>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</si>
  <si>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</si>
  <si>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</si>
  <si>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</si>
  <si>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</si>
  <si>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</si>
  <si>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</si>
  <si>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</si>
  <si>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</si>
  <si>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</si>
  <si>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</si>
  <si>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</si>
  <si>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</si>
  <si>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</si>
  <si>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</si>
  <si>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</si>
  <si>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</si>
  <si>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</si>
  <si>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</si>
  <si>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</si>
  <si>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</si>
  <si>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</si>
  <si>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</si>
  <si>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</si>
  <si>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</si>
  <si>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</si>
  <si>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</si>
  <si>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</si>
  <si>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</si>
  <si>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</si>
  <si>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</si>
  <si>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</si>
  <si>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</si>
  <si>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</si>
  <si>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</si>
  <si>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</si>
  <si>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</si>
  <si>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</si>
  <si>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</si>
  <si>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</si>
  <si>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</si>
  <si>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</si>
  <si>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</si>
  <si>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</si>
  <si>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</si>
  <si>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</si>
  <si>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</si>
  <si>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</si>
  <si>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</si>
  <si>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</si>
  <si>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</si>
  <si>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</si>
  <si>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</si>
  <si>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</si>
  <si>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</si>
  <si>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</si>
  <si>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</si>
  <si>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</si>
  <si>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</si>
  <si>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</si>
  <si>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</si>
  <si>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</si>
  <si>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</si>
  <si>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</si>
  <si>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</si>
  <si>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</si>
  <si>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</si>
  <si>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</si>
  <si>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</si>
  <si>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</si>
  <si>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</si>
  <si>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</si>
  <si>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</si>
  <si>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</si>
  <si>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</si>
  <si>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</si>
  <si>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</si>
  <si>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</si>
  <si>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</si>
  <si>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</si>
  <si>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</si>
  <si>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</si>
  <si>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</si>
  <si>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</si>
  <si>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</si>
  <si>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</si>
  <si>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</si>
  <si>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</si>
  <si>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</si>
  <si>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</si>
  <si>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</si>
  <si>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</si>
  <si>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</si>
  <si>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</si>
  <si>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</si>
  <si>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</si>
  <si>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</si>
  <si>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</si>
  <si>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</si>
  <si>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</si>
  <si>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</si>
  <si>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</si>
  <si>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</si>
  <si>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</si>
  <si>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</si>
  <si>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</si>
  <si>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</si>
  <si>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</si>
  <si>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</si>
  <si>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</si>
  <si>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</si>
  <si>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</si>
  <si>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</si>
  <si>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</si>
  <si>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</si>
  <si>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</si>
  <si>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</si>
  <si>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</si>
  <si>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</si>
  <si>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</si>
  <si>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</si>
  <si>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</si>
  <si>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</si>
  <si>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</si>
  <si>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</si>
  <si>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</si>
  <si>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</si>
  <si>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</si>
  <si>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</si>
  <si>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</si>
  <si>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</si>
  <si>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</si>
  <si>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</si>
  <si>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</si>
  <si>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</si>
  <si>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</si>
  <si>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</si>
  <si>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</si>
  <si>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</si>
  <si>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</si>
  <si>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</si>
  <si>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</si>
  <si>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</si>
  <si>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</si>
  <si>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</si>
  <si>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</si>
  <si>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</si>
  <si>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</si>
  <si>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</si>
  <si>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</si>
  <si>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</si>
  <si>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</si>
  <si>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</si>
  <si>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</si>
  <si>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</si>
  <si>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</si>
  <si>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</si>
  <si>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</si>
  <si>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</si>
  <si>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</si>
  <si>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</si>
  <si>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</si>
  <si>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</si>
  <si>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</si>
  <si>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</si>
  <si>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</si>
  <si>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</si>
  <si>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</si>
  <si>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</si>
  <si>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</si>
  <si>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</si>
  <si>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</si>
  <si>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</si>
  <si>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</si>
  <si>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</si>
  <si>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</si>
  <si>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</si>
  <si>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</si>
  <si>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</si>
  <si>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</si>
  <si>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</si>
  <si>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</si>
  <si>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</si>
  <si>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</si>
  <si>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</si>
  <si>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</si>
  <si>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</si>
  <si>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</si>
  <si>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</si>
  <si>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</si>
  <si>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</si>
  <si>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</si>
  <si>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</si>
  <si>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</si>
  <si>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</si>
  <si>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</si>
  <si>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</si>
  <si>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</si>
  <si>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</si>
  <si>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</si>
  <si>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</si>
  <si>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</si>
  <si>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</si>
  <si>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</si>
  <si>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</si>
  <si>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</si>
  <si>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</si>
  <si>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</si>
  <si>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</si>
  <si>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</si>
  <si>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</si>
  <si>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</si>
  <si>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</si>
  <si>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</si>
  <si>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</si>
  <si>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</si>
  <si>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</si>
  <si>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</si>
  <si>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</si>
  <si>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</si>
  <si>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</si>
  <si>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</si>
  <si>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</si>
  <si>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</si>
  <si>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</si>
  <si>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</si>
  <si>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</si>
  <si>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</si>
  <si>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</si>
  <si>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</si>
  <si>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</si>
  <si>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</si>
  <si>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</si>
  <si>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</si>
  <si>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</si>
  <si>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</si>
  <si>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</si>
  <si>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</si>
  <si>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</si>
  <si>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</si>
  <si>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</si>
  <si>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</si>
  <si>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</si>
  <si>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</si>
  <si>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</si>
  <si>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</si>
  <si>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</si>
  <si>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</si>
  <si>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</si>
  <si>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</si>
  <si>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</si>
  <si>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</si>
  <si>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</si>
  <si>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</si>
  <si>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</si>
  <si>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</si>
  <si>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</si>
  <si>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</si>
  <si>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</si>
  <si>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</si>
  <si>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</si>
  <si>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</si>
  <si>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</si>
  <si>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</si>
  <si>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</si>
  <si>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</si>
  <si>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</si>
  <si>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</si>
  <si>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</si>
  <si>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</si>
  <si>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</si>
  <si>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</si>
  <si>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</si>
  <si>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</si>
  <si>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</si>
  <si>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</si>
  <si>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</si>
  <si>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</si>
  <si>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</si>
  <si>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</si>
  <si>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</si>
  <si>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</si>
  <si>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</si>
  <si>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</si>
  <si>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</si>
  <si>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</si>
  <si>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</si>
  <si>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</si>
  <si>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</si>
  <si>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</si>
  <si>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</si>
  <si>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</si>
  <si>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</si>
  <si>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</si>
  <si>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</si>
  <si>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</si>
  <si>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</si>
  <si>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</si>
  <si>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</si>
  <si>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</si>
  <si>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</si>
  <si>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</si>
  <si>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</si>
  <si>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</si>
  <si>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</si>
  <si>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</si>
  <si>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</si>
  <si>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</si>
  <si>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</si>
  <si>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</si>
  <si>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</si>
  <si>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</si>
  <si>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</si>
  <si>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</si>
  <si>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</si>
  <si>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</si>
  <si>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</si>
  <si>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</si>
  <si>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</si>
  <si>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</si>
  <si>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</si>
  <si>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</si>
  <si>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</si>
  <si>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</si>
  <si>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</si>
  <si>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</si>
  <si>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</si>
  <si>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</si>
  <si>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</si>
  <si>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</si>
  <si>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</si>
  <si>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</si>
  <si>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</si>
  <si>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</si>
  <si>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</si>
  <si>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</si>
  <si>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</si>
  <si>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</si>
  <si>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</si>
  <si>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</si>
  <si>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</si>
  <si>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</si>
  <si>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</si>
  <si>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</si>
  <si>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</si>
  <si>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</si>
  <si>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</si>
  <si>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</si>
  <si>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</si>
  <si>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</si>
  <si>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</si>
  <si>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</si>
  <si>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</si>
  <si>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</si>
  <si>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</si>
  <si>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</si>
  <si>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</si>
  <si>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</si>
  <si>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</si>
  <si>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</si>
  <si>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</si>
  <si>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</si>
  <si>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</si>
  <si>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</si>
  <si>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</si>
  <si>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</si>
  <si>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</si>
  <si>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</si>
  <si>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</si>
  <si>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</si>
  <si>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</si>
  <si>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</si>
  <si>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</si>
  <si>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</si>
  <si>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</si>
  <si>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</si>
  <si>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</si>
  <si>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</si>
  <si>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</si>
  <si>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</si>
  <si>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</si>
  <si>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</si>
  <si>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</si>
  <si>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</si>
  <si>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</si>
  <si>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</si>
  <si>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</si>
  <si>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</si>
  <si>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</si>
  <si>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</si>
  <si>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</si>
  <si>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</si>
  <si>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</si>
  <si>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</si>
  <si>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</si>
  <si>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</si>
  <si>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</si>
  <si>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</si>
  <si>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</si>
  <si>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</si>
  <si>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</si>
  <si>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</si>
  <si>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</si>
  <si>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</si>
  <si>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</si>
  <si>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</si>
  <si>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</si>
  <si>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</si>
  <si>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</si>
  <si>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</si>
  <si>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</si>
  <si>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</si>
  <si>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</si>
  <si>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</si>
  <si>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</si>
  <si>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</si>
  <si>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</si>
  <si>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</si>
  <si>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</si>
  <si>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</si>
  <si>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</si>
  <si>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</si>
  <si>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</si>
  <si>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</si>
  <si>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</si>
  <si>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</si>
  <si>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</si>
  <si>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</si>
  <si>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</si>
  <si>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</si>
  <si>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</si>
  <si>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</si>
  <si>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</si>
  <si>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</si>
  <si>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</si>
  <si>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</si>
  <si>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</si>
  <si>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</si>
  <si>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</si>
  <si>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</si>
  <si>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</si>
  <si>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</si>
  <si>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</si>
  <si>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</si>
  <si>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</si>
  <si>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</si>
  <si>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</si>
  <si>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</si>
  <si>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</si>
  <si>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</si>
  <si>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</si>
  <si>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</si>
  <si>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</si>
  <si>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</si>
  <si>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</si>
  <si>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</si>
  <si>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</si>
  <si>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</si>
  <si>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</si>
  <si>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</si>
  <si>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</si>
  <si>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</si>
  <si>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</si>
  <si>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</si>
  <si>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</si>
  <si>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</si>
  <si>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</si>
  <si>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</si>
  <si>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</si>
  <si>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</si>
  <si>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</si>
  <si>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</si>
  <si>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</si>
  <si>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</si>
  <si>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</si>
  <si>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</si>
  <si>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</si>
  <si>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</si>
  <si>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</si>
  <si>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</si>
  <si>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</si>
  <si>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</si>
  <si>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</si>
  <si>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</si>
  <si>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</si>
  <si>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</si>
  <si>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</si>
  <si>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</si>
  <si>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</si>
  <si>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</si>
  <si>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</si>
  <si>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</si>
  <si>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</si>
  <si>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</si>
  <si>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</si>
  <si>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</si>
  <si>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</si>
  <si>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</si>
  <si>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</si>
  <si>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</si>
  <si>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</si>
  <si>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</si>
  <si>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</si>
  <si>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</si>
  <si>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</si>
  <si>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</si>
  <si>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</si>
  <si>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</si>
  <si>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</si>
  <si>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</si>
  <si>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</si>
  <si>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</si>
  <si>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</si>
  <si>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</si>
  <si>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</si>
  <si>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</si>
  <si>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</si>
  <si>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</si>
  <si>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</si>
  <si>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</si>
  <si>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</si>
  <si>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</si>
  <si>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</si>
  <si>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</si>
  <si>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</si>
  <si>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</si>
  <si>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</si>
  <si>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</si>
  <si>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</si>
  <si>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</si>
  <si>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</si>
  <si>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</si>
  <si>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</si>
  <si>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</si>
  <si>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</si>
  <si>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</si>
  <si>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</si>
  <si>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</si>
  <si>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</si>
  <si>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</si>
  <si>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</si>
  <si>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</si>
  <si>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</si>
  <si>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</si>
  <si>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</si>
  <si>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</si>
  <si>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</si>
  <si>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</si>
  <si>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</si>
  <si>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</si>
  <si>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</si>
  <si>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</si>
  <si>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</si>
  <si>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</si>
  <si>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</si>
  <si>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</si>
  <si>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</si>
  <si>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</si>
  <si>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</si>
  <si>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</si>
  <si>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</si>
  <si>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</si>
  <si>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</si>
  <si>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</si>
  <si>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</si>
  <si>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</si>
  <si>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</si>
  <si>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</si>
  <si>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</si>
  <si>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</si>
  <si>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</si>
  <si>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</si>
  <si>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</si>
  <si>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</si>
  <si>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</si>
  <si>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</si>
  <si>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</si>
  <si>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</si>
  <si>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</si>
  <si>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</si>
  <si>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</si>
  <si>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</si>
  <si>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</si>
  <si>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</si>
  <si>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</si>
  <si>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</si>
  <si>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</si>
  <si>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</si>
  <si>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</si>
  <si>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</si>
  <si>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</si>
  <si>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</si>
  <si>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</si>
  <si>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</si>
  <si>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</si>
  <si>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</si>
  <si>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</si>
  <si>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</si>
  <si>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</si>
  <si>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</si>
  <si>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</si>
  <si>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</si>
  <si>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</si>
  <si>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</si>
  <si>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</si>
  <si>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</si>
  <si>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</si>
  <si>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</si>
  <si>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</si>
  <si>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</si>
  <si>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</si>
  <si>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</si>
  <si>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</si>
  <si>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</si>
  <si>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</si>
  <si>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</si>
  <si>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</si>
  <si>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</si>
  <si>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</si>
  <si>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</si>
  <si>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</si>
  <si>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</si>
  <si>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</si>
  <si>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</si>
  <si>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</si>
  <si>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</si>
  <si>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</si>
  <si>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</si>
  <si>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</si>
  <si>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</si>
  <si>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</si>
  <si>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</si>
  <si>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</si>
  <si>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</si>
  <si>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</si>
  <si>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</si>
  <si>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</si>
  <si>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</si>
  <si>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</si>
  <si>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</si>
  <si>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</si>
  <si>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</si>
  <si>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</si>
  <si>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</si>
  <si>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</si>
  <si>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</si>
  <si>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</si>
  <si>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</si>
  <si>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</si>
  <si>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</si>
  <si>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</si>
  <si>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</si>
  <si>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</si>
  <si>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</si>
  <si>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</si>
  <si>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</si>
  <si>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</si>
  <si>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</si>
  <si>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</si>
  <si>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</si>
  <si>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</si>
  <si>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</si>
  <si>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</si>
  <si>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</si>
  <si>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</si>
  <si>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</si>
  <si>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</si>
  <si>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</si>
  <si>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</si>
  <si>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</si>
  <si>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</si>
  <si>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</si>
  <si>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</si>
  <si>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</si>
  <si>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</si>
  <si>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</si>
  <si>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</si>
  <si>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</si>
  <si>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</si>
  <si>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</si>
  <si>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</si>
  <si>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</si>
  <si>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</si>
  <si>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</si>
  <si>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</si>
  <si>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</si>
  <si>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</si>
  <si>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</si>
  <si>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</si>
  <si>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</si>
  <si>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</si>
  <si>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</si>
  <si>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</si>
  <si>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</si>
  <si>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</si>
  <si>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</si>
  <si>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</si>
  <si>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</si>
  <si>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</si>
  <si>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</si>
  <si>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</si>
  <si>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</si>
  <si>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</si>
  <si>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</si>
  <si>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</si>
  <si>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</si>
  <si>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</si>
  <si>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</si>
  <si>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</si>
  <si>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</si>
  <si>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</si>
  <si>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</si>
  <si>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</si>
  <si>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</si>
  <si>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</si>
  <si>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</si>
  <si>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</si>
  <si>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</si>
  <si>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</si>
  <si>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</si>
  <si>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</si>
  <si>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</si>
  <si>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</si>
  <si>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</si>
  <si>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</si>
  <si>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</si>
  <si>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</si>
  <si>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</si>
  <si>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</si>
  <si>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</si>
  <si>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</si>
  <si>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</si>
  <si>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</si>
  <si>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</si>
  <si>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</si>
  <si>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</si>
  <si>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</si>
  <si>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</si>
  <si>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</si>
  <si>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</si>
  <si>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</si>
  <si>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</si>
  <si>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</si>
  <si>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</si>
  <si>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</si>
  <si>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</si>
  <si>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</si>
  <si>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</si>
  <si>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</si>
  <si>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</si>
  <si>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</si>
  <si>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</si>
  <si>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</si>
  <si>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</si>
  <si>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</si>
  <si>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</si>
  <si>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</si>
  <si>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</si>
  <si>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</si>
  <si>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</si>
  <si>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</si>
  <si>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</si>
  <si>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</si>
  <si>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</si>
  <si>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</si>
  <si>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</si>
  <si>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</si>
  <si>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</si>
  <si>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</si>
  <si>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</si>
  <si>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</si>
  <si>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</si>
  <si>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</si>
  <si>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</si>
  <si>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</si>
  <si>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</si>
  <si>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</si>
  <si>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</si>
  <si>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</si>
  <si>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</si>
  <si>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</si>
  <si>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</si>
  <si>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</si>
  <si>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</si>
  <si>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</si>
  <si>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</si>
  <si>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</si>
  <si>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</si>
  <si>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</si>
  <si>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</si>
  <si>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</si>
  <si>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</si>
  <si>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</si>
  <si>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</si>
  <si>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</si>
  <si>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</si>
  <si>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</si>
  <si>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</si>
  <si>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</si>
  <si>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</si>
  <si>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</si>
  <si>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</si>
  <si>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</si>
  <si>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</si>
  <si>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</si>
  <si>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</si>
  <si>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</si>
  <si>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</si>
  <si>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</si>
  <si>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</si>
  <si>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</si>
  <si>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</si>
  <si>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</si>
  <si>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</si>
  <si>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</si>
  <si>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</si>
  <si>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</si>
  <si>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</si>
  <si>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</si>
  <si>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</si>
  <si>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</si>
  <si>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</si>
  <si>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</si>
  <si>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</si>
  <si>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</si>
  <si>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</si>
  <si>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</si>
  <si>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</si>
  <si>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</si>
  <si>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</si>
  <si>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</si>
  <si>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</si>
  <si>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</si>
  <si>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</si>
  <si>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</si>
  <si>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</si>
  <si>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</si>
  <si>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</si>
  <si>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</si>
  <si>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</si>
  <si>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</si>
  <si>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</si>
  <si>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</si>
  <si>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</si>
  <si>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</si>
  <si>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</si>
  <si>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</si>
  <si>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</si>
  <si>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</si>
  <si>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</si>
  <si>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</si>
  <si>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</si>
  <si>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</si>
  <si>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</si>
  <si>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</si>
  <si>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</si>
  <si>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</si>
  <si>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</si>
  <si>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</si>
  <si>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</si>
  <si>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</si>
  <si>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</si>
  <si>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</si>
  <si>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</si>
  <si>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</si>
  <si>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</si>
  <si>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</si>
  <si>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</si>
  <si>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</si>
  <si>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</si>
  <si>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</si>
  <si>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</si>
  <si>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</si>
  <si>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</si>
  <si>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</si>
  <si>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</si>
  <si>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</si>
  <si>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</si>
  <si>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</si>
  <si>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</si>
  <si>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</si>
  <si>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</si>
  <si>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</si>
  <si>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</si>
  <si>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</si>
  <si>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</si>
  <si>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</si>
  <si>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</si>
  <si>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</si>
  <si>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</si>
  <si>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</si>
  <si>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</si>
  <si>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</si>
  <si>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</si>
  <si>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</si>
  <si>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</si>
  <si>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</si>
  <si>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</si>
  <si>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</si>
  <si>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</si>
  <si>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</si>
  <si>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</si>
  <si>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</si>
  <si>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</si>
  <si>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</si>
  <si>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</si>
  <si>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</si>
  <si>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</si>
  <si>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</si>
  <si>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</si>
  <si>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</si>
  <si>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</si>
  <si>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</si>
  <si>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</si>
  <si>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</si>
  <si>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</si>
  <si>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</si>
  <si>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</si>
  <si>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</si>
  <si>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</si>
  <si>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</si>
  <si>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</si>
  <si>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</si>
  <si>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</si>
  <si>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</si>
  <si>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</si>
  <si>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</si>
  <si>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</si>
  <si>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</si>
  <si>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</si>
  <si>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</si>
  <si>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</si>
  <si>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</si>
  <si>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</si>
  <si>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</si>
  <si>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</si>
  <si>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</si>
  <si>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</si>
  <si>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</si>
  <si>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</si>
  <si>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</si>
  <si>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</si>
  <si>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</si>
  <si>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</si>
  <si>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</si>
  <si>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</si>
  <si>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</si>
  <si>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</si>
  <si>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</si>
  <si>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</si>
  <si>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</si>
  <si>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</si>
  <si>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</si>
  <si>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</si>
  <si>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</si>
  <si>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</si>
  <si>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</si>
  <si>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</si>
  <si>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</si>
  <si>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</si>
  <si>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</si>
  <si>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</si>
  <si>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</si>
  <si>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</si>
  <si>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</si>
  <si>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</si>
  <si>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</si>
  <si>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</si>
  <si>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</si>
  <si>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</si>
  <si>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</si>
  <si>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</si>
  <si>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</si>
  <si>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</si>
  <si>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</si>
  <si>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</si>
  <si>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</si>
  <si>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</si>
  <si>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</si>
  <si>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</si>
  <si>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</si>
  <si>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</si>
  <si>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</si>
  <si>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</si>
  <si>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</si>
  <si>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</si>
  <si>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</si>
  <si>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</si>
  <si>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</si>
  <si>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</si>
  <si>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</si>
  <si>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</si>
  <si>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</si>
  <si>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</si>
  <si>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</si>
  <si>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</si>
  <si>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</si>
  <si>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</si>
  <si>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</si>
  <si>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</si>
  <si>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</si>
  <si>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</si>
  <si>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</si>
  <si>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</si>
  <si>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</si>
  <si>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</si>
  <si>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</si>
  <si>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</si>
  <si>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</si>
  <si>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</si>
  <si>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</si>
  <si>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</si>
  <si>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</si>
  <si>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</si>
  <si>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</si>
  <si>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</si>
  <si>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</si>
  <si>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</si>
  <si>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</si>
  <si>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</si>
  <si>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</si>
  <si>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</si>
  <si>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</si>
  <si>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</si>
  <si>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</si>
  <si>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</si>
  <si>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</si>
  <si>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</si>
  <si>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</si>
  <si>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</si>
  <si>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</si>
  <si>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</si>
  <si>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</si>
  <si>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</si>
  <si>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</si>
  <si>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</si>
  <si>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</si>
  <si>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</si>
  <si>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</si>
  <si>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</si>
  <si>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</si>
  <si>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</si>
  <si>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</si>
  <si>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</si>
  <si>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</si>
  <si>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</si>
  <si>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</si>
  <si>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</si>
  <si>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</si>
  <si>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</si>
  <si>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</si>
  <si>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</si>
  <si>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</si>
  <si>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</si>
  <si>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</si>
  <si>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</si>
  <si>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</si>
  <si>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</si>
  <si>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</si>
  <si>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</si>
  <si>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</si>
  <si>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</si>
  <si>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</si>
  <si>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</si>
  <si>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</si>
  <si>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</si>
  <si>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</si>
  <si>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</si>
  <si>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</si>
  <si>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</si>
  <si>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</si>
  <si>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</si>
  <si>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</si>
  <si>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</si>
  <si>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</si>
  <si>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</si>
  <si>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</si>
  <si>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</si>
  <si>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</si>
  <si>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</si>
  <si>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</si>
  <si>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</si>
  <si>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</si>
  <si>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</si>
  <si>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</si>
  <si>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</si>
  <si>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</si>
  <si>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</si>
  <si>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</si>
  <si>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</si>
  <si>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</si>
  <si>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</si>
  <si>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</si>
  <si>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</si>
  <si>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</si>
  <si>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</si>
  <si>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</si>
  <si>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</si>
  <si>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</si>
  <si>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</si>
  <si>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</si>
  <si>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</si>
  <si>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</si>
  <si>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</si>
  <si>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</si>
  <si>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</si>
  <si>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</si>
  <si>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</si>
  <si>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</si>
  <si>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</si>
  <si>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</si>
  <si>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</si>
  <si>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</si>
  <si>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</si>
  <si>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</si>
  <si>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</si>
  <si>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</si>
  <si>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</si>
  <si>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</si>
  <si>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</si>
  <si>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</si>
  <si>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</si>
  <si>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</si>
  <si>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</si>
  <si>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</si>
  <si>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</si>
  <si>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</si>
  <si>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</si>
  <si>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</si>
  <si>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</si>
  <si>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</si>
  <si>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</si>
  <si>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</si>
  <si>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</si>
  <si>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</si>
  <si>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</si>
  <si>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</si>
  <si>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</si>
  <si>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</si>
  <si>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</si>
  <si>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</si>
  <si>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</si>
  <si>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</si>
  <si>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</si>
  <si>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</si>
  <si>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</si>
  <si>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</si>
  <si>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</si>
  <si>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</si>
  <si>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</si>
  <si>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</si>
  <si>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</si>
  <si>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</si>
  <si>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</si>
  <si>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</si>
  <si>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</si>
  <si>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</si>
  <si>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</si>
  <si>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</si>
  <si>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</si>
  <si>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</si>
  <si>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</si>
  <si>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</si>
  <si>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</si>
  <si>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</si>
  <si>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</si>
  <si>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</si>
  <si>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</si>
  <si>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</si>
  <si>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</si>
  <si>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</si>
  <si>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</si>
  <si>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</si>
  <si>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</si>
  <si>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</si>
  <si>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</si>
  <si>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</si>
  <si>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</si>
  <si>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</si>
  <si>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</si>
  <si>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</si>
  <si>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</si>
  <si>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</si>
  <si>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</si>
  <si>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</si>
  <si>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</si>
  <si>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</si>
  <si>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</si>
  <si>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</si>
  <si>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</si>
  <si>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</si>
  <si>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</si>
  <si>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</si>
  <si>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</si>
  <si>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</si>
  <si>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</si>
  <si>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</si>
  <si>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</si>
  <si>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</si>
  <si>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</si>
  <si>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</si>
  <si>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</si>
  <si>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</si>
  <si>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</si>
  <si>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</si>
  <si>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</si>
  <si>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</si>
  <si>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</si>
  <si>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</si>
  <si>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</si>
  <si>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</si>
  <si>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</si>
  <si>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</si>
  <si>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</si>
  <si>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</si>
  <si>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</si>
  <si>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</si>
  <si>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</si>
  <si>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</si>
  <si>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</si>
  <si>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</si>
  <si>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</si>
  <si>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</si>
  <si>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</si>
  <si>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</si>
  <si>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</si>
  <si>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</si>
  <si>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</si>
  <si>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</si>
  <si>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</si>
  <si>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</si>
  <si>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</si>
  <si>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</si>
  <si>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</si>
  <si>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</si>
  <si>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</si>
  <si>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</si>
  <si>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</si>
  <si>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</si>
  <si>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</si>
  <si>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</si>
  <si>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</si>
  <si>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</si>
  <si>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</si>
  <si>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</si>
  <si>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</si>
  <si>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</si>
  <si>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</si>
  <si>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</si>
  <si>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</si>
  <si>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</si>
  <si>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</si>
  <si>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</si>
  <si>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</si>
  <si>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</si>
  <si>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</si>
  <si>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</si>
  <si>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</si>
  <si>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</si>
  <si>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</si>
  <si>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</si>
  <si>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</si>
  <si>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</si>
  <si>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</si>
  <si>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</si>
  <si>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</si>
  <si>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</si>
  <si>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</si>
  <si>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</si>
  <si>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</si>
  <si>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</si>
  <si>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</si>
  <si>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</si>
  <si>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</si>
  <si>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</si>
  <si>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</si>
  <si>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</si>
  <si>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</si>
  <si>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</si>
  <si>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</si>
  <si>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</si>
  <si>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</si>
  <si>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</si>
  <si>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</si>
  <si>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</si>
  <si>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</si>
  <si>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</si>
  <si>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</si>
  <si>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</si>
  <si>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</si>
  <si>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</si>
  <si>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</si>
  <si>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</si>
  <si>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</si>
  <si>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</si>
  <si>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</si>
  <si>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</si>
  <si>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</si>
  <si>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</si>
  <si>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</si>
  <si>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</si>
  <si>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</si>
  <si>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</si>
  <si>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</si>
  <si>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</si>
  <si>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</si>
  <si>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</si>
  <si>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</si>
  <si>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</si>
  <si>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</si>
  <si>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</si>
  <si>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</si>
  <si>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</si>
  <si>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</si>
  <si>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</si>
  <si>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</si>
  <si>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</si>
  <si>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</si>
  <si>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</si>
  <si>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</si>
  <si>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</si>
  <si>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</si>
  <si>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</si>
  <si>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</si>
  <si>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</si>
  <si>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</si>
  <si>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</si>
  <si>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</si>
  <si>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</si>
  <si>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</si>
  <si>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</si>
  <si>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</si>
  <si>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</si>
  <si>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</si>
  <si>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</si>
  <si>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</si>
  <si>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</si>
  <si>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</si>
  <si>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</si>
  <si>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</si>
  <si>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</si>
  <si>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</si>
  <si>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</si>
  <si>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</si>
  <si>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</si>
  <si>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</si>
  <si>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</si>
  <si>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</si>
  <si>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</si>
  <si>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</si>
  <si>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</si>
  <si>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</si>
  <si>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</si>
  <si>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</si>
  <si>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</si>
  <si>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</si>
  <si>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</si>
  <si>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</si>
  <si>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</si>
  <si>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</si>
  <si>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</si>
  <si>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</si>
  <si>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</si>
  <si>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</si>
  <si>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</si>
  <si>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</si>
  <si>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</si>
  <si>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</si>
  <si>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</si>
  <si>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</si>
  <si>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</si>
  <si>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</si>
  <si>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</si>
  <si>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</si>
  <si>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</si>
  <si>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</si>
  <si>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</si>
  <si>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</si>
  <si>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</si>
  <si>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</si>
  <si>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</si>
  <si>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</si>
  <si>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</si>
  <si>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</si>
  <si>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</si>
  <si>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</si>
  <si>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</si>
  <si>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</si>
  <si>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</si>
  <si>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</si>
  <si>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</si>
  <si>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</si>
  <si>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</si>
  <si>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</si>
  <si>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</si>
  <si>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</si>
  <si>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</si>
  <si>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</si>
  <si>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</si>
  <si>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</si>
  <si>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</si>
  <si>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</si>
  <si>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</si>
  <si>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</si>
  <si>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</si>
  <si>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</si>
  <si>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</si>
  <si>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</si>
  <si>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</si>
  <si>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</si>
  <si>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</si>
  <si>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</si>
  <si>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</si>
  <si>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</si>
  <si>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</si>
  <si>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</si>
  <si>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</si>
  <si>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</si>
  <si>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</si>
  <si>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</si>
  <si>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</si>
  <si>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</si>
  <si>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</si>
  <si>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</si>
  <si>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</si>
  <si>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</si>
  <si>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</si>
  <si>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</si>
  <si>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</si>
  <si>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</si>
  <si>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</si>
  <si>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</si>
  <si>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</si>
  <si>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</si>
  <si>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</si>
  <si>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</si>
  <si>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</si>
  <si>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</si>
  <si>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</si>
  <si>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</si>
  <si>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</si>
  <si>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</si>
  <si>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</si>
  <si>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</si>
  <si>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</si>
  <si>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</si>
  <si>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</si>
  <si>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</si>
  <si>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</si>
  <si>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</si>
  <si>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</si>
  <si>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</si>
  <si>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</si>
  <si>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</si>
  <si>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</si>
  <si>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</si>
  <si>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</si>
  <si>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</si>
  <si>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</si>
  <si>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</si>
  <si>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</si>
  <si>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</si>
  <si>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</si>
  <si>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</si>
  <si>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</si>
  <si>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</si>
  <si>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</si>
  <si>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</si>
  <si>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</si>
  <si>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</si>
  <si>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</si>
  <si>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</si>
  <si>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</si>
  <si>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</si>
  <si>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</si>
  <si>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</si>
  <si>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</si>
  <si>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</si>
  <si>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</si>
  <si>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</si>
  <si>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</si>
  <si>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</si>
  <si>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</si>
  <si>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</si>
  <si>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</si>
  <si>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</si>
  <si>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</si>
  <si>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</si>
  <si>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</si>
  <si>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</si>
  <si>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</si>
  <si>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</si>
  <si>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</si>
  <si>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</si>
  <si>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</si>
  <si>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</si>
  <si>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</si>
  <si>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</si>
  <si>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</si>
  <si>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</si>
  <si>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</si>
  <si>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</si>
  <si>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</si>
  <si>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</si>
  <si>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</si>
  <si>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</si>
  <si>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</si>
  <si>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</si>
  <si>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</si>
  <si>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</si>
  <si>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</si>
  <si>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</si>
  <si>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</si>
  <si>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</si>
  <si>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</si>
  <si>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</si>
  <si>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</si>
  <si>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</si>
  <si>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</si>
  <si>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</si>
  <si>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</si>
  <si>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</si>
  <si>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</si>
  <si>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</si>
  <si>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</si>
  <si>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</si>
  <si>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</si>
  <si>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</si>
  <si>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</si>
  <si>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</si>
  <si>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</si>
  <si>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</si>
  <si>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</si>
  <si>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</si>
  <si>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</si>
  <si>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</si>
  <si>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</si>
  <si>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</si>
  <si>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</si>
  <si>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</si>
  <si>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</si>
  <si>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</si>
  <si>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</si>
  <si>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</si>
  <si>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</si>
  <si>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</si>
  <si>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</si>
  <si>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</si>
  <si>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</si>
  <si>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</si>
  <si>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</si>
  <si>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</si>
  <si>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</si>
  <si>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</si>
  <si>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</si>
  <si>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</si>
  <si>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</si>
  <si>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</si>
  <si>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</si>
  <si>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</si>
  <si>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</si>
  <si>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</si>
  <si>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</si>
  <si>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</si>
  <si>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</si>
  <si>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</si>
  <si>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</si>
  <si>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</si>
  <si>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</si>
  <si>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</si>
  <si>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</si>
  <si>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</si>
  <si>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</si>
  <si>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</si>
  <si>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</si>
  <si>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</si>
  <si>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</si>
  <si>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</si>
  <si>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</si>
  <si>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</si>
  <si>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</si>
  <si>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</si>
  <si>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</si>
  <si>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</si>
  <si>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</si>
  <si>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</si>
  <si>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</si>
  <si>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</si>
  <si>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</si>
  <si>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</si>
  <si>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</si>
  <si>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</si>
  <si>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</si>
  <si>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</si>
  <si>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</si>
  <si>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</si>
  <si>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</si>
  <si>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</si>
  <si>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</si>
  <si>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</si>
  <si>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</si>
  <si>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</si>
  <si>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</si>
  <si>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</si>
  <si>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</si>
  <si>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</si>
  <si>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</si>
  <si>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</si>
  <si>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</si>
  <si>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</si>
  <si>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</si>
  <si>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</si>
  <si>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</si>
  <si>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</si>
  <si>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</si>
  <si>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</si>
  <si>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</si>
  <si>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</si>
  <si>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</si>
  <si>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</si>
  <si>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</si>
  <si>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</si>
  <si>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</si>
  <si>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</si>
  <si>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</si>
  <si>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</si>
  <si>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</si>
  <si>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</si>
  <si>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</si>
  <si>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</si>
  <si>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</si>
  <si>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</si>
  <si>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</si>
  <si>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</si>
  <si>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</si>
  <si>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</si>
  <si>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</si>
  <si>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</si>
  <si>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</si>
  <si>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</si>
  <si>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</si>
  <si>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</si>
  <si>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</si>
  <si>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</si>
  <si>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</si>
  <si>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</si>
  <si>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</si>
  <si>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</si>
  <si>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</si>
  <si>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</si>
  <si>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</si>
  <si>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</si>
  <si>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</si>
  <si>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</si>
  <si>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</si>
  <si>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</si>
  <si>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</si>
  <si>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</si>
  <si>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</si>
  <si>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</si>
  <si>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</si>
  <si>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</si>
  <si>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</si>
  <si>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</si>
  <si>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</si>
  <si>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</si>
  <si>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</si>
  <si>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</si>
  <si>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</si>
  <si>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</si>
  <si>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</si>
  <si>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</si>
  <si>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</si>
  <si>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</si>
  <si>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</si>
  <si>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</si>
  <si>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</si>
  <si>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</si>
  <si>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</si>
  <si>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</si>
  <si>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</si>
  <si>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</si>
  <si>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</si>
  <si>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</si>
  <si>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</si>
  <si>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</si>
  <si>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</si>
  <si>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</si>
  <si>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</si>
  <si>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</si>
  <si>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</si>
  <si>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</si>
  <si>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</si>
  <si>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</si>
  <si>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</si>
  <si>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</si>
  <si>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</si>
  <si>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</si>
  <si>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</si>
  <si>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</si>
  <si>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</si>
  <si>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</si>
  <si>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</si>
  <si>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</si>
  <si>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</si>
  <si>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</si>
  <si>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</si>
  <si>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</si>
  <si>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</si>
  <si>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</si>
  <si>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</si>
  <si>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</si>
  <si>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</si>
  <si>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</si>
  <si>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</si>
  <si>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</si>
  <si>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</si>
  <si>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</si>
  <si>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</si>
  <si>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</si>
  <si>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</si>
  <si>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</si>
  <si>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</si>
  <si>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</si>
  <si>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</si>
  <si>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</si>
  <si>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</si>
  <si>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</si>
  <si>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</si>
  <si>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</si>
  <si>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</si>
  <si>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</si>
  <si>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</si>
  <si>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</si>
  <si>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</si>
  <si>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</si>
  <si>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</si>
  <si>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</si>
  <si>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</si>
  <si>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</si>
  <si>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</si>
  <si>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</si>
  <si>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</si>
  <si>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</si>
  <si>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</si>
  <si>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</si>
  <si>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</si>
  <si>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</si>
  <si>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</si>
  <si>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</si>
  <si>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</si>
  <si>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</si>
  <si>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</si>
  <si>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</si>
  <si>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</si>
  <si>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</si>
  <si>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</si>
  <si>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</si>
  <si>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</si>
  <si>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</si>
  <si>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</si>
  <si>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</si>
  <si>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</si>
  <si>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</si>
  <si>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</si>
  <si>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</si>
  <si>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</si>
  <si>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</si>
  <si>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</si>
  <si>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</si>
  <si>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</si>
  <si>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</si>
  <si>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</si>
  <si>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</si>
  <si>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</si>
  <si>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</si>
  <si>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</si>
  <si>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</si>
  <si>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</si>
  <si>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</si>
  <si>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</si>
  <si>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</si>
  <si>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</si>
  <si>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</si>
  <si>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</si>
  <si>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</si>
  <si>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</si>
  <si>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</si>
  <si>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</si>
  <si>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</si>
  <si>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</si>
  <si>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</si>
  <si>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</si>
  <si>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</si>
  <si>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</si>
  <si>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</si>
  <si>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</si>
  <si>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</si>
  <si>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</si>
  <si>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</si>
  <si>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</si>
  <si>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</si>
  <si>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</si>
  <si>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</si>
  <si>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</si>
  <si>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</si>
  <si>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</si>
  <si>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</si>
  <si>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</si>
  <si>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</si>
  <si>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</si>
  <si>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</si>
  <si>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</si>
  <si>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</si>
  <si>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</si>
  <si>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</si>
  <si>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</si>
  <si>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</si>
  <si>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</si>
  <si>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</si>
  <si>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</si>
  <si>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</si>
  <si>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</si>
  <si>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</si>
  <si>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</si>
  <si>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</si>
  <si>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</si>
  <si>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</si>
  <si>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</si>
  <si>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</si>
  <si>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</si>
  <si>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</si>
  <si>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</si>
  <si>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</si>
  <si>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</si>
  <si>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</si>
  <si>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</si>
  <si>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</si>
  <si>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</si>
  <si>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</si>
  <si>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</si>
  <si>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</si>
  <si>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</si>
  <si>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</si>
  <si>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</si>
  <si>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</si>
  <si>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</si>
  <si>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</si>
  <si>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</si>
  <si>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</si>
  <si>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</si>
  <si>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</si>
  <si>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</si>
  <si>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</si>
  <si>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</si>
  <si>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</si>
  <si>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</si>
  <si>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</si>
  <si>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</si>
  <si>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</si>
  <si>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</si>
  <si>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</si>
  <si>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</si>
  <si>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</si>
  <si>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</si>
  <si>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</si>
  <si>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</si>
  <si>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</si>
  <si>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</si>
  <si>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</si>
  <si>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</si>
  <si>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</si>
  <si>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</si>
  <si>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</si>
  <si>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</si>
  <si>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</si>
  <si>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</si>
  <si>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</si>
  <si>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</si>
  <si>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</si>
  <si>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</si>
  <si>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</si>
  <si>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</si>
  <si>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</si>
  <si>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</si>
  <si>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</si>
  <si>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</si>
  <si>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</si>
  <si>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</si>
  <si>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</si>
  <si>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</si>
  <si>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</si>
  <si>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</si>
  <si>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</si>
  <si>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</si>
  <si>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</si>
  <si>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</si>
  <si>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</si>
  <si>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</si>
  <si>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</si>
  <si>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</si>
  <si>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</si>
  <si>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</si>
  <si>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</si>
  <si>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</si>
  <si>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</si>
  <si>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</si>
  <si>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</si>
  <si>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</si>
  <si>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</si>
  <si>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</si>
  <si>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</si>
  <si>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</si>
  <si>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</si>
  <si>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</si>
  <si>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</si>
  <si>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</si>
  <si>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</si>
  <si>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</si>
  <si>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</si>
  <si>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</si>
  <si>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</si>
  <si>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</si>
  <si>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</si>
  <si>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</si>
  <si>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</si>
  <si>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</si>
  <si>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</si>
  <si>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</si>
  <si>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</si>
  <si>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</si>
  <si>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</si>
  <si>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</si>
  <si>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</si>
  <si>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</si>
  <si>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</si>
  <si>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</si>
  <si>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</si>
  <si>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</si>
  <si>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</si>
  <si>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</si>
  <si>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</si>
  <si>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</si>
  <si>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</si>
  <si>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</si>
  <si>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</si>
  <si>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</si>
  <si>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</si>
  <si>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</si>
  <si>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</si>
  <si>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</si>
  <si>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</si>
  <si>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</si>
  <si>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</si>
  <si>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</si>
  <si>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</si>
  <si>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</si>
  <si>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</si>
  <si>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</si>
  <si>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</si>
  <si>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</si>
  <si>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</si>
  <si>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</si>
  <si>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</si>
  <si>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</si>
  <si>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</si>
  <si>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</si>
  <si>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</si>
  <si>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</si>
  <si>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</si>
  <si>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</si>
  <si>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</si>
  <si>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</si>
  <si>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</si>
  <si>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</si>
  <si>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</si>
  <si>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</si>
  <si>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</si>
  <si>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</si>
  <si>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</si>
  <si>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</si>
  <si>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</si>
  <si>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</si>
  <si>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</si>
  <si>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</si>
  <si>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</si>
  <si>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</si>
  <si>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</si>
  <si>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</si>
  <si>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</si>
  <si>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</si>
  <si>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</si>
  <si>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</si>
  <si>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</si>
  <si>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</si>
  <si>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</si>
  <si>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</si>
  <si>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</si>
  <si>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</si>
  <si>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</si>
  <si>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</si>
  <si>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</si>
  <si>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</si>
  <si>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</si>
  <si>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</si>
  <si>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</si>
  <si>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</si>
  <si>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</si>
  <si>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</si>
  <si>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</si>
  <si>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</si>
  <si>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</si>
  <si>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</si>
  <si>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</si>
  <si>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</si>
  <si>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</si>
  <si>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</si>
  <si>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</si>
  <si>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</si>
  <si>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</si>
  <si>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</si>
  <si>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</si>
  <si>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</si>
  <si>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</si>
  <si>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</si>
  <si>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</si>
  <si>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</si>
  <si>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</si>
  <si>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</si>
  <si>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</si>
  <si>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</si>
  <si>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</si>
  <si>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</si>
  <si>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</si>
  <si>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</si>
  <si>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</si>
  <si>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</si>
  <si>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</si>
  <si>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</si>
  <si>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</si>
  <si>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</si>
  <si>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</si>
  <si>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</si>
  <si>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</si>
  <si>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</si>
  <si>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</si>
  <si>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</si>
  <si>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</si>
  <si>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</si>
  <si>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</si>
  <si>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</si>
  <si>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</si>
  <si>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</si>
  <si>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</si>
  <si>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</si>
  <si>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</si>
  <si>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</si>
  <si>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</si>
  <si>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</si>
  <si>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</si>
  <si>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</si>
  <si>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</si>
  <si>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</si>
  <si>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</si>
  <si>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</si>
  <si>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</si>
  <si>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</si>
  <si>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</si>
  <si>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</si>
  <si>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</si>
  <si>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</si>
  <si>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</si>
  <si>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</si>
  <si>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</si>
  <si>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</si>
  <si>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</si>
  <si>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</si>
  <si>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</si>
  <si>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</si>
  <si>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</si>
  <si>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</si>
  <si>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</si>
  <si>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</si>
  <si>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</si>
  <si>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</si>
  <si>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</si>
  <si>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</si>
  <si>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</si>
  <si>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</si>
  <si>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</si>
  <si>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</si>
  <si>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</si>
  <si>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</si>
  <si>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</si>
  <si>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</si>
  <si>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</si>
  <si>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</si>
  <si>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</si>
  <si>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</si>
  <si>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</si>
  <si>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</si>
  <si>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</si>
  <si>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</si>
  <si>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</si>
  <si>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</si>
  <si>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</si>
  <si>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</si>
  <si>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</si>
  <si>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</si>
  <si>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</si>
  <si>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</si>
  <si>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</si>
  <si>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</si>
  <si>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</si>
  <si>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</si>
  <si>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</si>
  <si>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</si>
  <si>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</si>
  <si>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</si>
  <si>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</si>
  <si>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</si>
  <si>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</si>
  <si>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</si>
  <si>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</si>
  <si>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</si>
  <si>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</si>
  <si>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</si>
  <si>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</si>
  <si>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</si>
  <si>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</si>
  <si>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</si>
  <si>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</si>
  <si>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</si>
  <si>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</si>
  <si>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</si>
  <si>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</si>
  <si>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</si>
  <si>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</si>
  <si>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</si>
  <si>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</si>
  <si>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</si>
  <si>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</si>
  <si>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</si>
  <si>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</si>
  <si>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</si>
  <si>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</si>
  <si>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</si>
  <si>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</si>
  <si>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</si>
  <si>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</si>
  <si>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</si>
  <si>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</si>
  <si>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</si>
  <si>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</si>
  <si>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</si>
  <si>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</si>
  <si>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</si>
  <si>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</si>
  <si>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</si>
  <si>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</si>
  <si>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</si>
  <si>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</si>
  <si>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</si>
  <si>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</si>
  <si>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</si>
  <si>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</si>
  <si>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</si>
  <si>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</si>
  <si>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</si>
  <si>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</si>
  <si>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</si>
  <si>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</si>
  <si>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</si>
  <si>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</si>
  <si>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</si>
  <si>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</si>
  <si>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</si>
  <si>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</si>
  <si>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</si>
  <si>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</si>
  <si>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</si>
  <si>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</si>
  <si>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</si>
  <si>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</si>
  <si>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</si>
  <si>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</si>
  <si>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</si>
  <si>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</si>
  <si>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</si>
  <si>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</si>
  <si>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</si>
  <si>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</si>
  <si>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</si>
  <si>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</si>
  <si>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</si>
  <si>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</si>
  <si>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</si>
  <si>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</si>
  <si>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</si>
  <si>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</si>
  <si>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</si>
  <si>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</si>
  <si>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</si>
  <si>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</si>
  <si>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</si>
  <si>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</si>
  <si>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</si>
  <si>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</si>
  <si>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</si>
  <si>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</si>
  <si>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</si>
  <si>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</si>
  <si>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</si>
  <si>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</si>
  <si>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</si>
  <si>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</si>
  <si>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</si>
  <si>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</si>
  <si>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</si>
  <si>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</si>
  <si>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</si>
  <si>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</si>
  <si>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</si>
  <si>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</si>
  <si>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</si>
  <si>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</si>
  <si>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</si>
  <si>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</si>
  <si>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</si>
  <si>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</si>
  <si>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</si>
  <si>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</si>
  <si>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</si>
  <si>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</si>
  <si>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</si>
  <si>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</si>
  <si>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</si>
  <si>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</si>
  <si>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</si>
  <si>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</si>
  <si>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</si>
  <si>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</si>
  <si>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</si>
  <si>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</si>
  <si>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</si>
  <si>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</si>
  <si>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</si>
  <si>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</si>
  <si>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</si>
  <si>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</si>
  <si>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</si>
  <si>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</si>
  <si>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</si>
  <si>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</si>
  <si>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</si>
  <si>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</si>
  <si>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</si>
  <si>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</si>
  <si>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</si>
  <si>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</si>
  <si>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</si>
  <si>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</si>
  <si>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</si>
  <si>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</si>
  <si>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</si>
  <si>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</si>
  <si>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</si>
  <si>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</si>
  <si>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</si>
  <si>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</si>
  <si>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</si>
  <si>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</si>
  <si>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</si>
  <si>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</si>
  <si>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</si>
  <si>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</si>
  <si>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</si>
  <si>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</si>
  <si>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</si>
  <si>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</si>
  <si>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</si>
  <si>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</si>
  <si>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</si>
  <si>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</si>
  <si>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</si>
  <si>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</si>
  <si>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</si>
  <si>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</si>
  <si>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</si>
  <si>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</si>
  <si>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</si>
  <si>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</si>
  <si>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</si>
  <si>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</si>
  <si>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</si>
  <si>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</si>
  <si>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</si>
  <si>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</si>
  <si>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</si>
  <si>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</si>
  <si>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</si>
  <si>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</si>
  <si>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</si>
  <si>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</si>
  <si>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</si>
  <si>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</si>
  <si>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</si>
  <si>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</si>
  <si>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</si>
  <si>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</si>
  <si>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</si>
  <si>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</si>
  <si>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</si>
  <si>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</si>
  <si>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</si>
  <si>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</si>
  <si>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</si>
  <si>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</si>
  <si>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</si>
  <si>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</si>
  <si>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</si>
  <si>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</si>
  <si>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</si>
  <si>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</si>
  <si>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</si>
  <si>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</si>
  <si>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</si>
  <si>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</si>
  <si>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</si>
  <si>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</si>
  <si>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</si>
  <si>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</si>
  <si>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</si>
  <si>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</si>
  <si>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</si>
  <si>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</si>
  <si>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</si>
  <si>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</si>
  <si>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</si>
  <si>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</si>
  <si>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</si>
  <si>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</si>
  <si>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</si>
  <si>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</si>
  <si>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</si>
  <si>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</si>
  <si>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</si>
  <si>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</si>
  <si>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</si>
  <si>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</si>
  <si>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</si>
  <si>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</si>
  <si>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</si>
  <si>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</si>
  <si>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</si>
  <si>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</si>
  <si>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</si>
  <si>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</si>
  <si>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</si>
  <si>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</si>
  <si>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</si>
  <si>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</si>
  <si>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</si>
  <si>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</si>
  <si>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</si>
  <si>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</si>
  <si>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</si>
  <si>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</si>
  <si>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</si>
  <si>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</si>
  <si>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</si>
  <si>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</si>
  <si>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</si>
  <si>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</si>
  <si>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</si>
  <si>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</si>
  <si>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</si>
  <si>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</si>
  <si>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</si>
  <si>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</si>
  <si>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</si>
  <si>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</si>
  <si>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</si>
  <si>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</si>
  <si>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</si>
  <si>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</si>
  <si>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</si>
  <si>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</si>
  <si>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</si>
  <si>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</si>
  <si>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</si>
  <si>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</si>
  <si>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</si>
  <si>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</si>
  <si>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</si>
  <si>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</si>
  <si>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</si>
  <si>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</si>
  <si>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</si>
  <si>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</si>
  <si>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</si>
  <si>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</si>
  <si>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</si>
  <si>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</si>
  <si>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</si>
  <si>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</si>
  <si>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</si>
  <si>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</si>
  <si>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</si>
  <si>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</si>
  <si>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</si>
  <si>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</si>
  <si>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</si>
  <si>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</si>
  <si>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</si>
  <si>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</si>
  <si>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</si>
  <si>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</si>
  <si>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</si>
  <si>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</si>
  <si>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</si>
  <si>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</si>
  <si>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</si>
  <si>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</si>
  <si>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</si>
  <si>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</si>
  <si>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</si>
  <si>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</si>
  <si>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</si>
  <si>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</si>
  <si>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</si>
  <si>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</si>
  <si>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</si>
  <si>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</si>
  <si>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</si>
  <si>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</si>
  <si>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</si>
  <si>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</si>
  <si>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</si>
  <si>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</si>
  <si>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</si>
  <si>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</si>
  <si>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</si>
  <si>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</si>
  <si>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</si>
  <si>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</si>
  <si>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</si>
  <si>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</si>
  <si>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</si>
  <si>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</si>
  <si>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</si>
  <si>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</si>
  <si>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</si>
  <si>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</si>
  <si>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</si>
  <si>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</si>
  <si>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</si>
  <si>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</si>
  <si>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</si>
  <si>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</si>
  <si>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</si>
  <si>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</si>
  <si>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</si>
  <si>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</si>
  <si>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</si>
  <si>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</si>
  <si>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</si>
  <si>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</si>
  <si>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</si>
  <si>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</si>
  <si>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</si>
  <si>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</si>
  <si>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</si>
  <si>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</si>
  <si>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</si>
  <si>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</si>
  <si>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</si>
  <si>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</si>
  <si>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</si>
  <si>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</si>
  <si>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</si>
  <si>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</si>
  <si>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</si>
  <si>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</si>
  <si>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</si>
  <si>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</si>
  <si>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</si>
  <si>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</si>
  <si>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</si>
  <si>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</si>
  <si>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</si>
  <si>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</si>
  <si>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</si>
  <si>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</si>
  <si>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</si>
  <si>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</si>
  <si>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</si>
  <si>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</si>
  <si>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</si>
  <si>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</si>
  <si>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</si>
  <si>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</si>
  <si>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</si>
  <si>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</si>
  <si>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</si>
  <si>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</si>
  <si>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</si>
  <si>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</si>
  <si>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</si>
  <si>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</si>
  <si>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</si>
  <si>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</si>
  <si>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</si>
  <si>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</si>
  <si>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</si>
  <si>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</si>
  <si>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</si>
  <si>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</si>
  <si>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</si>
  <si>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</si>
  <si>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</si>
  <si>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</si>
  <si>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</si>
  <si>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</si>
  <si>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</si>
  <si>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</si>
  <si>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</si>
  <si>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</si>
  <si>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</si>
  <si>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</si>
  <si>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</si>
  <si>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</si>
  <si>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</si>
  <si>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</si>
  <si>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</si>
  <si>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</si>
  <si>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</si>
  <si>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</si>
  <si>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</si>
  <si>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</si>
  <si>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</si>
  <si>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</si>
  <si>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</si>
  <si>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</si>
  <si>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</si>
  <si>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</si>
  <si>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</si>
  <si>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</si>
  <si>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</si>
  <si>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</si>
  <si>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</si>
  <si>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</si>
  <si>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</si>
  <si>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</si>
  <si>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</si>
  <si>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</si>
  <si>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</si>
  <si>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</si>
  <si>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</si>
  <si>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</si>
  <si>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</si>
  <si>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</si>
  <si>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</si>
  <si>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</si>
  <si>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</si>
  <si>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</si>
  <si>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</si>
  <si>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</si>
  <si>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</si>
  <si>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</si>
  <si>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</si>
  <si>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</si>
  <si>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</si>
  <si>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</si>
  <si>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</si>
  <si>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</si>
  <si>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</si>
  <si>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</si>
  <si>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</si>
  <si>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</si>
  <si>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</si>
  <si>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</si>
  <si>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</si>
  <si>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</si>
  <si>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</si>
  <si>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</si>
  <si>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</si>
  <si>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</si>
  <si>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</si>
  <si>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</si>
  <si>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</si>
  <si>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</si>
  <si>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</si>
  <si>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</si>
  <si>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</si>
  <si>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</si>
  <si>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</si>
  <si>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</si>
  <si>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</si>
  <si>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</si>
  <si>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</si>
  <si>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</si>
  <si>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</si>
  <si>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</si>
  <si>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</si>
  <si>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</si>
  <si>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</si>
  <si>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</si>
  <si>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</si>
  <si>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</si>
  <si>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</si>
  <si>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</si>
  <si>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</si>
  <si>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</si>
  <si>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</si>
  <si>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</si>
  <si>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</si>
  <si>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</si>
  <si>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</si>
  <si>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</si>
  <si>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</si>
  <si>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</si>
  <si>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</si>
  <si>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</si>
  <si>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</si>
  <si>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</si>
  <si>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</si>
  <si>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</si>
  <si>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</si>
  <si>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</si>
  <si>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</si>
  <si>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</si>
  <si>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</si>
  <si>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</si>
  <si>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</si>
  <si>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</si>
  <si>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</si>
  <si>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</si>
  <si>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</si>
  <si>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</si>
  <si>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</si>
  <si>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</si>
  <si>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</si>
  <si>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</si>
  <si>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</si>
  <si>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</si>
  <si>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</si>
  <si>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</si>
  <si>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</si>
  <si>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</si>
  <si>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</si>
  <si>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</si>
  <si>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</si>
  <si>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</si>
  <si>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</si>
  <si>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</si>
  <si>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</si>
  <si>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</si>
  <si>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</si>
  <si>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</si>
  <si>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</si>
  <si>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</si>
  <si>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</si>
  <si>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</si>
  <si>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</si>
  <si>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</si>
  <si>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</si>
  <si>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</si>
  <si>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</si>
  <si>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</si>
  <si>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</si>
  <si>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</si>
  <si>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</si>
  <si>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</si>
  <si>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</si>
  <si>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</si>
  <si>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</si>
  <si>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</si>
  <si>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</si>
  <si>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</si>
  <si>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</si>
  <si>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</si>
  <si>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</si>
  <si>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</si>
  <si>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</si>
  <si>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</si>
  <si>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</si>
  <si>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</si>
  <si>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</si>
  <si>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</si>
  <si>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</si>
  <si>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</si>
  <si>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</si>
  <si>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</si>
  <si>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</si>
  <si>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</si>
  <si>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</si>
  <si>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</si>
  <si>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</si>
  <si>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</si>
  <si>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</si>
  <si>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</si>
  <si>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</si>
  <si>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</si>
  <si>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</si>
  <si>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</si>
  <si>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</si>
  <si>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</si>
  <si>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</si>
  <si>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</si>
  <si>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</si>
  <si>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</si>
  <si>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</si>
  <si>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</si>
  <si>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</si>
  <si>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</si>
  <si>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</si>
  <si>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</si>
  <si>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</si>
  <si>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</si>
  <si>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</si>
  <si>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</si>
  <si>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</si>
  <si>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</si>
  <si>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</si>
  <si>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</si>
  <si>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</si>
  <si>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</si>
  <si>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</si>
  <si>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</si>
  <si>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</si>
  <si>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</si>
  <si>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</si>
  <si>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</si>
  <si>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</si>
  <si>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</si>
  <si>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</si>
  <si>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</si>
  <si>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</si>
  <si>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</si>
  <si>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</si>
  <si>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</si>
  <si>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</si>
  <si>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</si>
  <si>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</si>
  <si>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</si>
  <si>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</si>
  <si>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</si>
  <si>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</si>
  <si>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</si>
  <si>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</si>
  <si>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</si>
  <si>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</si>
  <si>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</si>
  <si>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</si>
  <si>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</si>
  <si>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</si>
  <si>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</si>
  <si>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</si>
  <si>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</si>
  <si>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</si>
  <si>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</si>
  <si>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</si>
  <si>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</si>
  <si>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</si>
  <si>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</si>
  <si>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</si>
  <si>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</si>
  <si>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</si>
  <si>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</si>
  <si>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</si>
  <si>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</si>
  <si>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</si>
  <si>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</si>
  <si>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</si>
  <si>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</si>
  <si>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</si>
  <si>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</si>
  <si>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</si>
  <si>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</si>
  <si>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</si>
  <si>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</si>
  <si>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</si>
  <si>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</si>
  <si>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</si>
  <si>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</si>
  <si>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</si>
  <si>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</si>
  <si>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</si>
  <si>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</si>
  <si>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</si>
  <si>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</si>
  <si>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</si>
  <si>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</si>
  <si>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</si>
  <si>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</si>
  <si>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</si>
  <si>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</si>
  <si>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</si>
  <si>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</si>
  <si>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</si>
  <si>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</si>
  <si>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</si>
  <si>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</si>
  <si>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</si>
  <si>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</si>
  <si>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</si>
  <si>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</si>
  <si>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</si>
  <si>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</si>
  <si>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</si>
  <si>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</si>
  <si>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</si>
  <si>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</si>
  <si>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</si>
  <si>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</si>
  <si>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</si>
  <si>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</si>
  <si>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</si>
  <si>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</si>
  <si>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</si>
  <si>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</si>
  <si>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</si>
  <si>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</si>
  <si>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</si>
  <si>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</si>
  <si>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</si>
  <si>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</si>
  <si>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</si>
  <si>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</si>
  <si>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</si>
  <si>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</si>
  <si>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</si>
  <si>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</si>
  <si>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</si>
  <si>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</si>
  <si>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</si>
  <si>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</si>
  <si>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</si>
  <si>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</si>
  <si>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</si>
  <si>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</si>
  <si>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</si>
  <si>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</si>
  <si>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</si>
  <si>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</si>
  <si>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</si>
  <si>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</si>
  <si>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</si>
  <si>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</si>
  <si>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</si>
  <si>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</si>
  <si>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</si>
  <si>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</si>
  <si>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</si>
  <si>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</si>
  <si>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</si>
  <si>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</si>
  <si>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</si>
  <si>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</si>
  <si>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</si>
  <si>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</si>
  <si>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</si>
  <si>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</si>
  <si>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</si>
  <si>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</si>
  <si>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</si>
  <si>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</si>
  <si>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</si>
  <si>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</si>
  <si>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</si>
  <si>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</si>
  <si>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</si>
  <si>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</si>
  <si>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</si>
  <si>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</si>
  <si>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</si>
  <si>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</si>
  <si>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</si>
  <si>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</si>
  <si>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</si>
  <si>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</si>
  <si>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</si>
  <si>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</si>
  <si>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</si>
  <si>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</si>
  <si>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</si>
  <si>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</si>
  <si>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</si>
  <si>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</si>
  <si>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</si>
  <si>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</si>
  <si>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</si>
  <si>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</si>
  <si>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</si>
  <si>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</si>
  <si>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</si>
  <si>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</si>
  <si>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</si>
  <si>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</si>
  <si>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</si>
  <si>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</si>
  <si>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</si>
  <si>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</si>
  <si>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</si>
  <si>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</si>
  <si>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</si>
  <si>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</si>
  <si>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</si>
  <si>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</si>
  <si>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</si>
  <si>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</si>
  <si>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</si>
  <si>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</si>
  <si>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</si>
  <si>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</si>
  <si>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</si>
  <si>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</si>
  <si>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</si>
  <si>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</si>
  <si>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</si>
  <si>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</si>
  <si>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</si>
  <si>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</si>
  <si>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</si>
  <si>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</si>
  <si>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</si>
  <si>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</si>
  <si>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</si>
  <si>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</si>
  <si>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</si>
  <si>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</si>
  <si>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</si>
  <si>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</si>
  <si>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</si>
  <si>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</si>
  <si>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</si>
  <si>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</si>
  <si>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</si>
  <si>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</si>
  <si>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</si>
  <si>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</si>
  <si>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</si>
  <si>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</si>
  <si>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</si>
  <si>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</si>
  <si>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</si>
  <si>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</si>
  <si>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</si>
  <si>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</si>
  <si>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</si>
  <si>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</si>
  <si>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</si>
  <si>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</si>
  <si>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</si>
  <si>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</si>
  <si>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</si>
  <si>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</si>
  <si>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</si>
  <si>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</si>
  <si>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</si>
  <si>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</si>
  <si>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</si>
  <si>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</si>
  <si>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</si>
  <si>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</si>
  <si>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</si>
  <si>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</si>
  <si>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</si>
  <si>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</si>
  <si>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</si>
  <si>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</si>
  <si>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</si>
  <si>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</si>
  <si>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</si>
  <si>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</si>
  <si>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</si>
  <si>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</si>
  <si>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</si>
  <si>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</si>
  <si>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</si>
  <si>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</si>
  <si>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</si>
  <si>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</si>
  <si>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</si>
  <si>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</si>
  <si>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</si>
  <si>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</si>
  <si>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</si>
  <si>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</si>
  <si>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</si>
  <si>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</si>
  <si>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</si>
  <si>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</si>
  <si>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</si>
  <si>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</si>
  <si>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</si>
  <si>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</si>
  <si>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</si>
  <si>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</si>
  <si>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</si>
  <si>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</si>
  <si>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</si>
  <si>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</si>
  <si>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</si>
  <si>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</si>
  <si>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</si>
  <si>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</si>
  <si>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</si>
  <si>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</si>
  <si>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</si>
  <si>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</si>
  <si>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</si>
  <si>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</si>
  <si>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</si>
  <si>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</si>
  <si>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</si>
  <si>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</si>
  <si>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</si>
  <si>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</si>
  <si>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</si>
  <si>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</si>
  <si>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</si>
  <si>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</si>
  <si>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</si>
  <si>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</si>
  <si>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</si>
  <si>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</si>
  <si>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</si>
  <si>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</si>
  <si>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</si>
  <si>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</si>
  <si>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</si>
  <si>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</si>
  <si>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</si>
  <si>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</si>
  <si>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</si>
  <si>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</si>
  <si>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</si>
  <si>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</si>
  <si>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</si>
  <si>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</si>
  <si>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</si>
  <si>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</si>
  <si>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</si>
  <si>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</si>
  <si>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</si>
  <si>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</si>
  <si>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</si>
  <si>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</si>
  <si>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</si>
  <si>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</si>
  <si>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</si>
  <si>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</si>
  <si>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</si>
  <si>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</si>
  <si>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</si>
  <si>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</si>
  <si>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</si>
  <si>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</si>
  <si>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</si>
  <si>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</si>
  <si>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</si>
  <si>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</si>
  <si>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</si>
  <si>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</si>
  <si>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</si>
  <si>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</si>
  <si>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</si>
  <si>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</si>
  <si>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</si>
  <si>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</si>
  <si>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</si>
  <si>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</si>
  <si>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</si>
  <si>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</si>
  <si>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</si>
  <si>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</si>
  <si>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</si>
  <si>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</si>
  <si>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</si>
  <si>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</si>
  <si>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</si>
  <si>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</si>
  <si>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</si>
  <si>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</si>
  <si>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</si>
  <si>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</si>
  <si>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</si>
  <si>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</si>
  <si>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</si>
  <si>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</si>
  <si>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</si>
  <si>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</si>
  <si>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</si>
  <si>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</si>
  <si>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</si>
  <si>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</si>
  <si>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</si>
  <si>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</si>
  <si>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</si>
  <si>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</si>
  <si>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</si>
  <si>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</si>
  <si>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</si>
  <si>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</si>
  <si>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</si>
  <si>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</si>
  <si>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</si>
  <si>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</si>
  <si>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</si>
  <si>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</si>
  <si>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</si>
  <si>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</si>
  <si>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</si>
  <si>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</si>
  <si>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</si>
  <si>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</si>
  <si>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</si>
  <si>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</si>
  <si>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</si>
  <si>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</si>
  <si>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</si>
  <si>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</si>
  <si>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</si>
  <si>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</si>
  <si>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</si>
  <si>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</si>
  <si>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</si>
  <si>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</si>
  <si>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</si>
  <si>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</si>
  <si>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</si>
  <si>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</si>
  <si>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</si>
  <si>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</si>
  <si>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</si>
  <si>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</si>
  <si>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</si>
  <si>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</si>
  <si>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</si>
  <si>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</si>
  <si>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</si>
  <si>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</si>
  <si>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</si>
  <si>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</si>
  <si>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</si>
  <si>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</si>
  <si>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</si>
  <si>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</si>
  <si>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</si>
  <si>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</si>
  <si>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</si>
  <si>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</si>
  <si>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</si>
  <si>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</si>
  <si>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</si>
  <si>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</si>
  <si>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</si>
  <si>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</si>
  <si>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</si>
  <si>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</si>
  <si>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</si>
  <si>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</si>
  <si>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</si>
  <si>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</si>
  <si>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</si>
  <si>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</si>
  <si>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</si>
  <si>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</si>
  <si>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</si>
  <si>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</si>
  <si>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</si>
  <si>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</si>
  <si>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</si>
  <si>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</si>
  <si>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</si>
  <si>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</si>
  <si>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</si>
  <si>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</si>
  <si>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</si>
  <si>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</si>
  <si>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</si>
  <si>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</si>
  <si>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</si>
  <si>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</si>
  <si>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</si>
  <si>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</si>
  <si>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</si>
  <si>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</si>
  <si>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</si>
  <si>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</si>
  <si>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</si>
  <si>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</si>
  <si>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</si>
  <si>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</si>
  <si>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</si>
  <si>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</si>
  <si>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</si>
  <si>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</si>
  <si>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</si>
  <si>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</si>
  <si>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</si>
  <si>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</si>
  <si>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</si>
  <si>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</si>
  <si>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</si>
  <si>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</si>
  <si>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</si>
  <si>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</si>
  <si>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</si>
  <si>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</si>
  <si>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</si>
  <si>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</si>
  <si>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</si>
  <si>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</si>
  <si>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</si>
  <si>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</si>
  <si>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</si>
  <si>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</si>
  <si>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</si>
  <si>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</si>
  <si>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</si>
  <si>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</si>
  <si>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</si>
  <si>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</si>
  <si>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</si>
  <si>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</si>
  <si>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</si>
  <si>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</si>
  <si>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</si>
  <si>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</si>
  <si>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</si>
  <si>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</si>
  <si>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</si>
  <si>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</si>
  <si>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</si>
  <si>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</si>
  <si>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</si>
  <si>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</si>
  <si>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</si>
  <si>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</si>
  <si>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</si>
  <si>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</si>
  <si>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</si>
  <si>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</si>
  <si>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</si>
  <si>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</si>
  <si>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</si>
  <si>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</si>
  <si>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</si>
  <si>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</si>
  <si>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</si>
  <si>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</si>
  <si>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</si>
  <si>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</si>
  <si>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</si>
  <si>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</si>
  <si>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</si>
  <si>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</si>
  <si>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</si>
  <si>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</si>
  <si>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</si>
  <si>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</si>
  <si>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</si>
  <si>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</si>
  <si>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</si>
  <si>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</si>
  <si>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</si>
  <si>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</si>
  <si>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</si>
  <si>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</si>
  <si>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</si>
  <si>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</si>
  <si>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</si>
  <si>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</si>
  <si>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</si>
  <si>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</si>
  <si>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</si>
  <si>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</si>
  <si>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</si>
  <si>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</si>
  <si>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</si>
  <si>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</si>
  <si>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</si>
  <si>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</si>
  <si>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</si>
  <si>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</si>
  <si>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</si>
  <si>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</si>
  <si>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</si>
  <si>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</si>
  <si>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</si>
  <si>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</si>
  <si>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</si>
  <si>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</si>
  <si>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</si>
  <si>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</si>
  <si>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</si>
  <si>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</si>
  <si>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</si>
  <si>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</si>
  <si>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</si>
  <si>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</si>
  <si>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</si>
  <si>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</si>
  <si>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</si>
  <si>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</si>
  <si>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</si>
  <si>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</si>
  <si>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</si>
  <si>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</si>
  <si>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</si>
  <si>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</si>
  <si>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</si>
  <si>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</si>
  <si>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</si>
  <si>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</si>
  <si>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</si>
  <si>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</si>
  <si>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</si>
  <si>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</si>
  <si>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</si>
  <si>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</si>
  <si>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</si>
  <si>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</si>
  <si>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</si>
  <si>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</si>
  <si>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</si>
  <si>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</si>
  <si>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</si>
  <si>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</si>
  <si>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</si>
  <si>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</si>
  <si>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</si>
  <si>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</si>
  <si>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</si>
  <si>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</si>
  <si>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</si>
  <si>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</si>
  <si>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</si>
  <si>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</si>
  <si>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</si>
  <si>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</si>
  <si>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</si>
  <si>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</si>
  <si>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</si>
  <si>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</si>
  <si>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</si>
  <si>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</si>
  <si>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</si>
  <si>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</si>
  <si>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</si>
  <si>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</si>
  <si>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</si>
  <si>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</si>
  <si>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</si>
  <si>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</si>
  <si>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</si>
  <si>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</si>
  <si>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</si>
  <si>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</si>
  <si>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</si>
  <si>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</si>
  <si>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</si>
  <si>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</si>
  <si>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</si>
  <si>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</si>
  <si>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</si>
  <si>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</si>
  <si>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</si>
  <si>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</si>
  <si>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</si>
  <si>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</si>
  <si>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</si>
  <si>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</si>
  <si>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</si>
  <si>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</si>
  <si>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</si>
  <si>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</si>
  <si>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</si>
  <si>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</si>
  <si>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</si>
  <si>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</si>
  <si>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</si>
  <si>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</si>
  <si>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</si>
  <si>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</si>
  <si>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</si>
  <si>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</si>
  <si>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</si>
  <si>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</si>
  <si>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</si>
  <si>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</si>
  <si>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</si>
  <si>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</si>
  <si>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</si>
  <si>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</si>
  <si>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</si>
  <si>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</si>
  <si>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</si>
  <si>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</si>
  <si>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</si>
  <si>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</si>
  <si>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</si>
  <si>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</si>
  <si>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</si>
  <si>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</si>
  <si>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</si>
  <si>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</si>
  <si>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</si>
  <si>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</si>
  <si>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</si>
  <si>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</si>
  <si>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</si>
  <si>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</si>
  <si>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</si>
  <si>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</si>
  <si>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</si>
  <si>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</si>
  <si>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</si>
  <si>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</si>
  <si>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</si>
  <si>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</si>
  <si>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</si>
  <si>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</si>
  <si>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</si>
  <si>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</si>
  <si>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</si>
  <si>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</si>
  <si>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</si>
  <si>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</si>
  <si>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</si>
  <si>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</si>
  <si>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</si>
  <si>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</si>
  <si>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</si>
  <si>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</si>
  <si>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</si>
  <si>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</si>
  <si>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</si>
  <si>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</si>
  <si>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</si>
  <si>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</si>
  <si>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</si>
  <si>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</si>
  <si>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</si>
  <si>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</si>
  <si>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</si>
  <si>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</si>
  <si>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</si>
  <si>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</si>
  <si>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</si>
  <si>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</si>
  <si>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</si>
  <si>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</si>
  <si>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</si>
  <si>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</si>
  <si>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</si>
  <si>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</si>
  <si>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</si>
  <si>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</si>
  <si>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</si>
  <si>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</si>
  <si>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</si>
  <si>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</si>
  <si>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</si>
  <si>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</si>
  <si>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</si>
  <si>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</si>
  <si>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</si>
  <si>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</si>
  <si>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</si>
  <si>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</si>
  <si>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</si>
  <si>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</si>
  <si>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</si>
  <si>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</si>
  <si>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</si>
  <si>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</si>
  <si>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</si>
  <si>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</si>
  <si>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</si>
  <si>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</si>
  <si>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</si>
  <si>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</si>
  <si>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</si>
  <si>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</si>
  <si>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</si>
  <si>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</si>
  <si>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</si>
  <si>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</si>
  <si>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</si>
  <si>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</si>
  <si>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</si>
  <si>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</si>
  <si>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</si>
  <si>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</si>
  <si>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</si>
  <si>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</si>
  <si>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</si>
  <si>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</si>
  <si>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</si>
  <si>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</si>
  <si>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</si>
  <si>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</si>
  <si>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</si>
  <si>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</si>
  <si>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</si>
  <si>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</si>
  <si>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</si>
  <si>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</si>
  <si>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</si>
  <si>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</si>
  <si>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</si>
  <si>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</si>
  <si>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</si>
  <si>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</si>
  <si>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</si>
  <si>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</si>
  <si>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</si>
  <si>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</si>
  <si>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</si>
  <si>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</si>
  <si>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</si>
  <si>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</si>
  <si>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</si>
  <si>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</si>
  <si>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</si>
  <si>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</si>
  <si>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</si>
  <si>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</si>
  <si>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</si>
  <si>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</si>
  <si>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</si>
  <si>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</si>
  <si>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</si>
  <si>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</si>
  <si>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</si>
  <si>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</si>
  <si>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</si>
  <si>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</si>
  <si>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</si>
  <si>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</si>
  <si>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</si>
  <si>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</si>
  <si>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</si>
  <si>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</si>
  <si>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</si>
  <si>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</si>
  <si>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</si>
  <si>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</si>
  <si>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</si>
  <si>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</si>
  <si>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</si>
  <si>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</si>
  <si>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</si>
  <si>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</si>
  <si>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</si>
  <si>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</si>
  <si>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</si>
  <si>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</si>
  <si>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</si>
  <si>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</si>
  <si>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</si>
  <si>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</si>
  <si>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</si>
  <si>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</si>
  <si>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</si>
  <si>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</si>
  <si>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</si>
  <si>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</si>
  <si>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</si>
  <si>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</si>
  <si>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</si>
  <si>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</si>
  <si>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</si>
  <si>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</si>
  <si>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</si>
  <si>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</si>
  <si>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</si>
  <si>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</si>
  <si>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</si>
  <si>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</si>
  <si>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</si>
  <si>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</si>
  <si>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</si>
  <si>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</si>
  <si>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</si>
  <si>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</si>
  <si>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</si>
  <si>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</si>
  <si>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</si>
  <si>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</si>
  <si>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</si>
  <si>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</si>
  <si>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</si>
  <si>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</si>
  <si>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</si>
  <si>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</si>
  <si>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</si>
  <si>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</si>
  <si>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</si>
  <si>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</si>
  <si>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</si>
  <si>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</si>
  <si>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</si>
  <si>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</si>
  <si>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</si>
  <si>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</si>
  <si>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</si>
  <si>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</si>
  <si>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</si>
  <si>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</si>
  <si>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</si>
  <si>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</si>
  <si>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</si>
  <si>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</si>
  <si>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</si>
  <si>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</si>
  <si>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</si>
  <si>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</si>
  <si>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</si>
  <si>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</si>
  <si>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</si>
  <si>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</si>
  <si>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</si>
  <si>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</si>
  <si>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</si>
  <si>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</si>
  <si>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</si>
  <si>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</si>
  <si>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</si>
  <si>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</si>
  <si>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</si>
  <si>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</si>
  <si>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</si>
  <si>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</si>
  <si>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</si>
  <si>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</si>
  <si>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</si>
  <si>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</si>
  <si>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</si>
  <si>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</si>
  <si>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</si>
  <si>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</si>
  <si>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</si>
  <si>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</si>
  <si>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</si>
  <si>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</si>
  <si>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</si>
  <si>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</si>
  <si>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</si>
  <si>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</si>
  <si>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</si>
  <si>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</si>
  <si>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</si>
  <si>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</si>
  <si>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</si>
  <si>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</si>
  <si>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</si>
  <si>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</si>
  <si>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</si>
  <si>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</si>
  <si>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</si>
  <si>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</si>
  <si>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</si>
  <si>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</si>
  <si>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</si>
  <si>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</si>
  <si>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</si>
  <si>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</si>
  <si>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</si>
  <si>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</si>
  <si>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</si>
  <si>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</si>
  <si>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</si>
  <si>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</si>
  <si>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</si>
  <si>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</si>
  <si>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</si>
  <si>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</si>
  <si>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</si>
  <si>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</si>
  <si>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</si>
  <si>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</si>
  <si>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</si>
  <si>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</si>
  <si>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</si>
  <si>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</si>
  <si>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</si>
  <si>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</si>
  <si>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</si>
  <si>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</si>
  <si>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</si>
  <si>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</si>
  <si>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</si>
  <si>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</si>
  <si>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</si>
  <si>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</si>
  <si>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</si>
  <si>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</si>
  <si>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</si>
  <si>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</si>
  <si>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</si>
  <si>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</si>
  <si>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</si>
  <si>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</si>
  <si>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</si>
  <si>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</si>
  <si>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</si>
  <si>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</si>
  <si>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</si>
  <si>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</si>
  <si>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</si>
  <si>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</si>
  <si>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</si>
  <si>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</si>
  <si>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</si>
  <si>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</si>
  <si>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</si>
  <si>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</si>
  <si>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</si>
  <si>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</si>
  <si>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</si>
  <si>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</si>
  <si>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</si>
  <si>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</si>
  <si>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</si>
  <si>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</si>
  <si>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</si>
  <si>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</si>
  <si>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</si>
  <si>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</si>
  <si>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</si>
  <si>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</si>
  <si>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</si>
  <si>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</si>
  <si>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</si>
  <si>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</si>
  <si>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</si>
  <si>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</si>
  <si>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</si>
  <si>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</si>
  <si>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</si>
  <si>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</si>
  <si>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</si>
  <si>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</si>
  <si>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</si>
  <si>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</si>
  <si>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</si>
  <si>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</si>
  <si>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</si>
  <si>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</si>
  <si>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</si>
  <si>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</si>
  <si>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</si>
  <si>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</si>
  <si>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</si>
  <si>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</si>
  <si>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</si>
  <si>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</si>
  <si>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</si>
  <si>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</si>
  <si>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</si>
  <si>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</si>
  <si>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</si>
  <si>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</si>
  <si>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</si>
  <si>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</si>
  <si>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</si>
  <si>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</si>
  <si>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</si>
  <si>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</si>
  <si>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</si>
  <si>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</si>
  <si>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</si>
  <si>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</si>
  <si>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</si>
  <si>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</si>
  <si>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</si>
  <si>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</si>
  <si>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</si>
  <si>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</si>
  <si>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</si>
  <si>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</si>
  <si>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</si>
  <si>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</si>
  <si>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</si>
  <si>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</si>
  <si>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</si>
  <si>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</si>
  <si>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</si>
  <si>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</si>
  <si>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</si>
  <si>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</si>
  <si>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</si>
  <si>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</si>
  <si>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</si>
  <si>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</si>
  <si>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</si>
  <si>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</si>
  <si>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</si>
  <si>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</si>
  <si>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</si>
  <si>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</si>
  <si>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</si>
  <si>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</si>
  <si>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</si>
  <si>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</si>
  <si>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</si>
  <si>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</si>
  <si>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</si>
  <si>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</si>
  <si>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</si>
  <si>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</si>
  <si>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</si>
  <si>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</si>
  <si>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</si>
  <si>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</si>
  <si>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</si>
  <si>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</si>
  <si>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</si>
  <si>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</si>
  <si>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</si>
  <si>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</si>
  <si>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</si>
  <si>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</si>
  <si>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</si>
  <si>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</si>
  <si>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</si>
  <si>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</si>
  <si>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</si>
  <si>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</si>
  <si>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</si>
  <si>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</si>
  <si>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</si>
  <si>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</si>
  <si>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</si>
  <si>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</si>
  <si>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</si>
  <si>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</si>
  <si>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</si>
  <si>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</si>
  <si>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</si>
  <si>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</si>
  <si>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</si>
  <si>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</si>
  <si>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</si>
  <si>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</si>
  <si>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</si>
  <si>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</si>
  <si>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</si>
  <si>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</si>
  <si>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</si>
  <si>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</si>
  <si>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</si>
  <si>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</si>
  <si>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</si>
  <si>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</si>
  <si>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</si>
  <si>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</si>
  <si>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</si>
  <si>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</si>
  <si>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</si>
  <si>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</si>
  <si>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</si>
  <si>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</si>
  <si>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</si>
  <si>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</si>
  <si>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</si>
  <si>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</si>
  <si>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</si>
  <si>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</si>
  <si>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</si>
  <si>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</si>
  <si>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</si>
  <si>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</si>
  <si>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</si>
  <si>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</si>
  <si>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</si>
  <si>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</si>
  <si>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</si>
  <si>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</si>
  <si>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</si>
  <si>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</si>
  <si>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</si>
  <si>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</si>
  <si>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</si>
  <si>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</si>
  <si>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</si>
  <si>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</si>
  <si>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</si>
  <si>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</si>
  <si>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</si>
  <si>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</si>
  <si>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</si>
  <si>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</si>
  <si>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</si>
  <si>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</si>
  <si>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</si>
  <si>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</si>
  <si>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</si>
  <si>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</si>
  <si>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</si>
  <si>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</si>
  <si>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</si>
  <si>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</si>
  <si>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</si>
  <si>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</si>
  <si>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</si>
  <si>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</si>
  <si>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</si>
  <si>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</si>
  <si>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</si>
  <si>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</si>
  <si>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</si>
  <si>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</si>
  <si>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</si>
  <si>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</si>
  <si>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</si>
  <si>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</si>
  <si>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</si>
  <si>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</si>
  <si>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</si>
  <si>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</si>
  <si>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</si>
  <si>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</si>
  <si>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</si>
  <si>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</si>
  <si>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</si>
  <si>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</si>
  <si>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</si>
  <si>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</si>
  <si>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</si>
  <si>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</si>
  <si>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</si>
  <si>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</si>
  <si>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</si>
  <si>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</si>
  <si>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</si>
  <si>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</si>
  <si>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</si>
  <si>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</si>
  <si>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</si>
  <si>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</si>
  <si>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</si>
  <si>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</si>
  <si>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</si>
  <si>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</si>
  <si>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</si>
  <si>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</si>
  <si>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</si>
  <si>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</si>
  <si>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</si>
  <si>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</si>
  <si>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</si>
  <si>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</si>
  <si>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</si>
  <si>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</si>
  <si>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</si>
  <si>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</si>
  <si>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</si>
  <si>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</si>
  <si>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</si>
  <si>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</si>
  <si>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</si>
  <si>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</si>
  <si>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</si>
  <si>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</si>
  <si>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</si>
  <si>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</si>
  <si>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</si>
  <si>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</si>
  <si>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</si>
  <si>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</si>
  <si>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</si>
  <si>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</si>
  <si>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</si>
  <si>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</si>
  <si>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</si>
  <si>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</si>
  <si>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</si>
  <si>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</si>
  <si>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</si>
  <si>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</si>
  <si>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</si>
  <si>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</si>
  <si>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</si>
  <si>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</si>
  <si>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</si>
  <si>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</si>
  <si>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</si>
  <si>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</si>
  <si>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</si>
  <si>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</si>
  <si>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</si>
  <si>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</si>
  <si>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</si>
  <si>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</si>
  <si>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</si>
  <si>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</si>
  <si>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</si>
  <si>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</si>
  <si>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</si>
  <si>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</si>
  <si>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</si>
  <si>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</si>
  <si>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</si>
  <si>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</si>
  <si>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</si>
  <si>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</si>
  <si>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</si>
  <si>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</si>
  <si>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</si>
  <si>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</si>
  <si>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</si>
  <si>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</si>
  <si>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</si>
  <si>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</si>
  <si>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</si>
  <si>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</si>
  <si>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</si>
  <si>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</si>
  <si>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</si>
  <si>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</si>
  <si>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</si>
  <si>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</si>
  <si>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</si>
  <si>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</si>
  <si>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</si>
  <si>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</si>
  <si>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</si>
  <si>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</si>
  <si>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</si>
  <si>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</si>
  <si>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</si>
  <si>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</si>
  <si>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</si>
  <si>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</si>
  <si>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</si>
  <si>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</si>
  <si>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</si>
  <si>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</si>
  <si>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</si>
  <si>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</si>
  <si>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</si>
  <si>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</si>
  <si>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</si>
  <si>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</si>
  <si>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</si>
  <si>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</si>
  <si>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</si>
  <si>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</si>
  <si>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</si>
  <si>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</si>
  <si>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</si>
  <si>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</si>
  <si>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</si>
  <si>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</si>
  <si>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</si>
  <si>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</si>
  <si>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</si>
  <si>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</si>
  <si>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</si>
  <si>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</si>
  <si>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</si>
  <si>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</si>
  <si>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</si>
  <si>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</si>
  <si>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</si>
  <si>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</si>
  <si>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</si>
  <si>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</si>
  <si>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</si>
  <si>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</si>
  <si>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</si>
  <si>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</si>
  <si>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</si>
  <si>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</si>
  <si>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</si>
  <si>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</si>
  <si>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</si>
  <si>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</si>
  <si>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</si>
  <si>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</si>
  <si>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</si>
  <si>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</si>
  <si>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</si>
  <si>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</si>
  <si>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</si>
  <si>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</si>
  <si>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</si>
  <si>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</si>
  <si>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</si>
  <si>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</si>
  <si>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</si>
  <si>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</si>
  <si>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</si>
  <si>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</si>
  <si>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</si>
  <si>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</si>
  <si>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</si>
  <si>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</si>
  <si>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</si>
  <si>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</si>
  <si>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</si>
  <si>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</si>
  <si>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</si>
  <si>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</si>
  <si>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</si>
  <si>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</si>
  <si>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</si>
  <si>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</si>
  <si>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</si>
  <si>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</si>
  <si>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</si>
  <si>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</si>
  <si>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</si>
  <si>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</si>
  <si>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</si>
  <si>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</si>
  <si>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</si>
  <si>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</si>
  <si>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</si>
  <si>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</si>
  <si>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</si>
  <si>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</si>
  <si>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</si>
  <si>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</si>
  <si>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</si>
  <si>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</si>
  <si>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</si>
  <si>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</si>
  <si>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</si>
  <si>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</si>
  <si>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</si>
  <si>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</si>
  <si>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</si>
  <si>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</si>
  <si>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</si>
  <si>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</si>
  <si>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</si>
  <si>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</si>
  <si>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</si>
  <si>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</si>
  <si>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</si>
  <si>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</si>
  <si>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</si>
  <si>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</si>
  <si>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</si>
  <si>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</si>
  <si>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</si>
  <si>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</si>
  <si>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</si>
  <si>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</si>
  <si>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</si>
  <si>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</si>
  <si>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</si>
  <si>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</si>
  <si>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</si>
  <si>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</si>
  <si>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</si>
  <si>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</si>
  <si>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</si>
  <si>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</si>
  <si>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</si>
  <si>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</si>
  <si>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</si>
  <si>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</si>
  <si>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</si>
  <si>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</si>
  <si>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</si>
  <si>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</si>
  <si>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</si>
  <si>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</si>
  <si>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</si>
  <si>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</si>
  <si>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</si>
  <si>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</si>
  <si>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</si>
  <si>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</si>
  <si>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</si>
  <si>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</si>
  <si>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</si>
  <si>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</si>
  <si>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</si>
  <si>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</si>
  <si>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</si>
  <si>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</si>
  <si>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</si>
  <si>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</si>
  <si>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</si>
  <si>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</si>
  <si>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</si>
  <si>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</si>
  <si>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</si>
  <si>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</si>
  <si>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</si>
  <si>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</si>
  <si>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</si>
  <si>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</si>
  <si>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</si>
  <si>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</si>
  <si>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</si>
  <si>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</si>
  <si>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</si>
  <si>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</si>
  <si>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</si>
  <si>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</si>
  <si>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</si>
  <si>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</si>
  <si>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</si>
  <si>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</si>
  <si>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</si>
  <si>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</si>
  <si>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</si>
  <si>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</si>
  <si>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</si>
  <si>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</si>
  <si>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</si>
  <si>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</si>
  <si>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</si>
  <si>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</si>
  <si>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</si>
  <si>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</si>
  <si>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</si>
  <si>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</si>
  <si>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</si>
  <si>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</si>
  <si>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</si>
  <si>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</si>
  <si>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</si>
  <si>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</si>
  <si>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</si>
  <si>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</si>
  <si>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</si>
  <si>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</si>
  <si>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</si>
  <si>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</si>
  <si>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</si>
  <si>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</si>
  <si>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</si>
  <si>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</si>
  <si>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</si>
  <si>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</si>
  <si>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</si>
  <si>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</si>
  <si>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</si>
  <si>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</si>
  <si>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</si>
  <si>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</si>
  <si>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</si>
  <si>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</si>
  <si>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</si>
  <si>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</si>
  <si>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</si>
  <si>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</si>
  <si>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</si>
  <si>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</si>
  <si>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</si>
  <si>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</si>
  <si>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</si>
  <si>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</si>
  <si>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</si>
  <si>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</si>
  <si>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</si>
  <si>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</si>
  <si>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</si>
  <si>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</si>
  <si>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</si>
  <si>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</si>
  <si>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</si>
  <si>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</si>
  <si>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</si>
  <si>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</si>
  <si>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</si>
  <si>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</si>
  <si>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</si>
  <si>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</si>
  <si>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</si>
  <si>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</si>
  <si>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</si>
  <si>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</si>
  <si>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</si>
  <si>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</si>
  <si>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</si>
  <si>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</si>
  <si>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</si>
  <si>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</si>
  <si>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</si>
  <si>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</si>
  <si>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</si>
  <si>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</si>
  <si>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</si>
  <si>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</si>
  <si>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</si>
  <si>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</si>
  <si>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</si>
  <si>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</si>
  <si>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</si>
  <si>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</si>
  <si>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</si>
  <si>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</si>
  <si>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</si>
  <si>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</si>
  <si>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</si>
  <si>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</si>
  <si>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</si>
  <si>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</si>
  <si>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</si>
  <si>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</si>
  <si>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</si>
  <si>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</si>
  <si>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</si>
  <si>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</si>
  <si>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</si>
  <si>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</si>
  <si>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</si>
  <si>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</si>
  <si>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</si>
  <si>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</si>
  <si>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</si>
  <si>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</si>
  <si>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</si>
  <si>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</si>
  <si>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</si>
  <si>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</si>
  <si>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</si>
  <si>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</si>
  <si>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</si>
  <si>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</si>
  <si>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</si>
  <si>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</si>
  <si>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</si>
  <si>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</si>
  <si>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</si>
  <si>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</si>
  <si>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</si>
  <si>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</si>
  <si>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</si>
  <si>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</si>
  <si>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</si>
  <si>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</si>
  <si>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</si>
  <si>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</si>
  <si>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</si>
  <si>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</si>
  <si>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</si>
  <si>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</si>
  <si>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</si>
  <si>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</si>
  <si>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</si>
  <si>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</si>
  <si>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</si>
  <si>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</si>
  <si>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</si>
  <si>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</si>
  <si>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</si>
  <si>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</si>
  <si>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</si>
  <si>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</si>
  <si>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</si>
  <si>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</si>
  <si>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</si>
  <si>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</si>
  <si>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</si>
  <si>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</si>
  <si>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</si>
  <si>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</si>
  <si>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</si>
  <si>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</si>
  <si>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</si>
  <si>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</si>
  <si>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</si>
  <si>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</si>
  <si>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</si>
  <si>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</si>
  <si>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</si>
  <si>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</si>
  <si>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</si>
  <si>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</si>
  <si>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</si>
  <si>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</si>
  <si>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</si>
  <si>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</si>
  <si>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</si>
  <si>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</si>
  <si>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</si>
  <si>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</si>
  <si>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</si>
  <si>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</si>
  <si>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</si>
  <si>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</si>
  <si>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</si>
  <si>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</si>
  <si>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</si>
  <si>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</si>
  <si>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</si>
  <si>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</si>
  <si>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</si>
  <si>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</si>
  <si>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</si>
  <si>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</si>
  <si>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</si>
  <si>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</si>
  <si>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</si>
  <si>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</si>
  <si>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</si>
  <si>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</si>
  <si>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</si>
  <si>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</si>
  <si>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</si>
  <si>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</si>
  <si>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</si>
  <si>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</si>
  <si>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</si>
  <si>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</si>
  <si>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</si>
  <si>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</si>
  <si>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</si>
  <si>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</si>
  <si>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</si>
  <si>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</si>
  <si>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</si>
  <si>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</si>
  <si>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</si>
  <si>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</si>
  <si>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</si>
  <si>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</si>
  <si>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</si>
  <si>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</si>
  <si>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</si>
  <si>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</si>
  <si>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</si>
  <si>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</si>
  <si>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</si>
  <si>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</si>
  <si>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</si>
  <si>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</si>
  <si>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</si>
  <si>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</si>
  <si>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</si>
  <si>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</si>
  <si>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</si>
  <si>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</si>
  <si>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</si>
  <si>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</si>
  <si>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</si>
  <si>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</si>
  <si>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</si>
  <si>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</si>
  <si>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</si>
  <si>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</si>
  <si>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</si>
  <si>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</si>
  <si>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</si>
  <si>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</si>
  <si>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</si>
  <si>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</si>
  <si>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</si>
  <si>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</si>
  <si>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</si>
  <si>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</si>
  <si>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</si>
  <si>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</si>
  <si>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</si>
  <si>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</si>
  <si>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</si>
  <si>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</si>
  <si>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</si>
  <si>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</si>
  <si>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</si>
  <si>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</si>
  <si>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</si>
  <si>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</si>
  <si>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</si>
  <si>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</si>
  <si>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</si>
  <si>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</si>
  <si>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</si>
  <si>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</si>
  <si>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</si>
  <si>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</si>
  <si>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</si>
  <si>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</si>
  <si>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</si>
  <si>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</si>
  <si>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</si>
  <si>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</si>
  <si>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</si>
  <si>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</si>
  <si>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</si>
  <si>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</si>
  <si>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</si>
  <si>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</si>
  <si>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</si>
  <si>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</si>
  <si>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</si>
  <si>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</si>
  <si>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</si>
  <si>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</si>
  <si>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</si>
  <si>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</si>
  <si>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</si>
  <si>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</si>
  <si>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</si>
  <si>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</si>
  <si>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</si>
  <si>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</si>
  <si>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</si>
  <si>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</si>
  <si>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</si>
  <si>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</si>
  <si>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</si>
  <si>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</si>
  <si>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</si>
  <si>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</si>
  <si>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</si>
  <si>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</si>
  <si>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</si>
  <si>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</si>
  <si>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</si>
  <si>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</si>
  <si>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</si>
  <si>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</si>
  <si>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</si>
  <si>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</si>
  <si>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</si>
  <si>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</si>
  <si>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</si>
  <si>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</si>
  <si>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</si>
  <si>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</si>
  <si>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</si>
  <si>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</si>
  <si>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</si>
  <si>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</si>
  <si>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</si>
  <si>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</si>
  <si>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</si>
  <si>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</si>
  <si>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</si>
  <si>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</si>
  <si>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</si>
  <si>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</si>
  <si>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</si>
  <si>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</si>
  <si>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</si>
  <si>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</si>
  <si>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</si>
  <si>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</si>
  <si>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</si>
  <si>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</si>
  <si>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</si>
  <si>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</si>
  <si>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</si>
  <si>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</si>
  <si>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</si>
  <si>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</si>
  <si>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</si>
  <si>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</si>
  <si>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</si>
  <si>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</si>
  <si>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</si>
  <si>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</si>
  <si>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</si>
  <si>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</si>
  <si>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</si>
  <si>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</si>
  <si>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</si>
  <si>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</si>
  <si>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</si>
  <si>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</si>
  <si>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</si>
  <si>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</si>
  <si>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</si>
  <si>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</si>
  <si>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</si>
  <si>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</si>
  <si>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</si>
  <si>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</si>
  <si>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</si>
  <si>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</si>
  <si>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</si>
  <si>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</si>
  <si>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</si>
  <si>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</si>
  <si>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</si>
  <si>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</si>
  <si>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</si>
  <si>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</si>
  <si>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</si>
  <si>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</si>
  <si>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</si>
  <si>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</si>
  <si>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</si>
  <si>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</si>
  <si>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</si>
  <si>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</si>
  <si>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</si>
  <si>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</si>
  <si>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</si>
  <si>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</si>
  <si>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</si>
  <si>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</si>
  <si>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</si>
  <si>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</si>
  <si>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</si>
  <si>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</si>
  <si>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</si>
  <si>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</si>
  <si>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</si>
  <si>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</si>
  <si>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</si>
  <si>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</si>
  <si>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</si>
  <si>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</si>
  <si>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</si>
  <si>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</si>
  <si>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</si>
  <si>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</si>
  <si>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</si>
  <si>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</si>
  <si>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</si>
  <si>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</si>
  <si>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</si>
  <si>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</si>
  <si>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</si>
  <si>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</si>
  <si>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</si>
  <si>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</si>
  <si>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</si>
  <si>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</si>
  <si>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</si>
  <si>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</si>
  <si>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</si>
  <si>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</si>
  <si>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</si>
  <si>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</si>
  <si>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</si>
  <si>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</si>
  <si>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</si>
  <si>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</si>
  <si>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</si>
  <si>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</si>
  <si>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</si>
  <si>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</si>
  <si>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</si>
  <si>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</si>
  <si>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</si>
  <si>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</si>
  <si>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</si>
  <si>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</si>
  <si>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</si>
  <si>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</si>
  <si>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</si>
  <si>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</si>
  <si>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</si>
  <si>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</si>
  <si>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</si>
  <si>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</si>
  <si>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</si>
  <si>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</si>
  <si>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</si>
  <si>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</si>
  <si>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</si>
  <si>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</si>
  <si>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</si>
  <si>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</si>
  <si>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</si>
  <si>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</si>
  <si>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</si>
  <si>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</si>
  <si>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</si>
  <si>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</si>
  <si>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</si>
  <si>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</si>
  <si>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</si>
  <si>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</si>
  <si>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</si>
  <si>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</si>
  <si>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</si>
  <si>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</si>
  <si>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</si>
  <si>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</si>
  <si>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</si>
  <si>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</si>
  <si>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</si>
  <si>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</si>
  <si>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</si>
  <si>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</si>
  <si>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</si>
  <si>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</si>
  <si>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</si>
  <si>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</si>
  <si>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</si>
  <si>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</si>
  <si>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</si>
  <si>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</si>
  <si>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</si>
  <si>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</si>
  <si>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</si>
  <si>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</si>
  <si>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</si>
  <si>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</si>
  <si>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</si>
  <si>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</si>
  <si>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</si>
  <si>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</si>
  <si>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</si>
  <si>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</si>
  <si>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</si>
  <si>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</si>
  <si>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</si>
  <si>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</si>
  <si>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</si>
  <si>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</si>
  <si>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</si>
  <si>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</si>
  <si>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</si>
  <si>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</si>
  <si>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</si>
  <si>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</si>
  <si>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</si>
  <si>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</si>
  <si>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</si>
  <si>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</si>
  <si>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</si>
  <si>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</si>
  <si>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</si>
  <si>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</si>
  <si>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</si>
  <si>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</si>
  <si>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</si>
  <si>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</si>
  <si>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</si>
  <si>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</si>
  <si>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</si>
  <si>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</si>
  <si>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</si>
  <si>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</si>
  <si>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</si>
  <si>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</si>
  <si>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</si>
  <si>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</si>
  <si>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</si>
  <si>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</si>
  <si>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</si>
  <si>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</si>
  <si>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</si>
  <si>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</si>
  <si>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</si>
  <si>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</si>
  <si>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</si>
  <si>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</si>
  <si>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</si>
  <si>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</si>
  <si>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</si>
  <si>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</si>
  <si>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</si>
  <si>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</si>
  <si>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</si>
  <si>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</si>
  <si>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</si>
  <si>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</si>
  <si>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</si>
  <si>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</si>
  <si>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</si>
  <si>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</si>
  <si>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</si>
  <si>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</si>
  <si>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</si>
  <si>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</si>
  <si>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</si>
  <si>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</si>
  <si>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</si>
  <si>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</si>
  <si>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</si>
  <si>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</si>
  <si>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</si>
  <si>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</si>
  <si>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</si>
  <si>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</si>
  <si>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</si>
  <si>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</si>
  <si>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</si>
  <si>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</si>
  <si>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</si>
  <si>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</si>
  <si>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</si>
  <si>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</si>
  <si>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</si>
  <si>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</si>
  <si>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</si>
  <si>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</si>
  <si>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</si>
  <si>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</si>
  <si>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</si>
  <si>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</si>
  <si>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</si>
  <si>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</si>
  <si>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</si>
  <si>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</si>
  <si>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</si>
  <si>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</si>
  <si>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</si>
  <si>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</si>
  <si>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</si>
  <si>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</si>
  <si>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</si>
  <si>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</si>
  <si>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</si>
  <si>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</si>
  <si>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</si>
  <si>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</si>
  <si>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</si>
  <si>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</si>
  <si>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</si>
  <si>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</si>
  <si>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</si>
  <si>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</si>
  <si>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</si>
  <si>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</si>
  <si>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</si>
  <si>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</si>
  <si>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</si>
  <si>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</si>
  <si>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</si>
  <si>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</si>
  <si>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</si>
  <si>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</si>
  <si>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</si>
  <si>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</si>
  <si>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</si>
  <si>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</si>
  <si>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</si>
  <si>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</si>
  <si>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</si>
  <si>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</si>
  <si>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</si>
  <si>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</si>
  <si>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</si>
  <si>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</si>
  <si>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</si>
  <si>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</si>
  <si>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</si>
  <si>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</si>
  <si>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</si>
  <si>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</si>
  <si>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</si>
  <si>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</si>
  <si>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</si>
  <si>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</si>
  <si>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</si>
  <si>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</si>
  <si>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</si>
  <si>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</si>
  <si>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</si>
  <si>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</si>
  <si>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</si>
  <si>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</si>
  <si>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</si>
  <si>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</si>
  <si>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</si>
  <si>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</si>
  <si>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</si>
  <si>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</si>
  <si>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</si>
  <si>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</si>
  <si>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</si>
  <si>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</si>
  <si>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</si>
  <si>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</si>
  <si>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</si>
  <si>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</si>
  <si>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</si>
  <si>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</si>
  <si>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</si>
  <si>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</si>
  <si>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</si>
  <si>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</si>
  <si>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</si>
  <si>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</si>
  <si>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</si>
  <si>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</si>
  <si>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</si>
  <si>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</si>
  <si>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</si>
  <si>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</si>
  <si>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</si>
  <si>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</si>
  <si>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</si>
  <si>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</si>
  <si>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</si>
  <si>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</si>
  <si>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</si>
  <si>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</si>
  <si>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</si>
  <si>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</si>
  <si>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</si>
  <si>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</si>
  <si>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</si>
  <si>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</si>
  <si>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</si>
  <si>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</si>
  <si>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</si>
  <si>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</si>
  <si>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</si>
  <si>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</si>
  <si>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</si>
  <si>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</si>
  <si>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</si>
  <si>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</si>
  <si>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</si>
  <si>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</si>
  <si>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</si>
  <si>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</si>
  <si>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</si>
  <si>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</si>
  <si>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</si>
  <si>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</si>
  <si>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</si>
  <si>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</si>
  <si>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</si>
  <si>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</si>
  <si>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</si>
  <si>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</si>
  <si>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</si>
  <si>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</si>
  <si>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</si>
  <si>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</si>
  <si>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</si>
  <si>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</si>
  <si>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</si>
  <si>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</si>
  <si>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</si>
  <si>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</si>
  <si>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</si>
  <si>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</si>
  <si>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</si>
  <si>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</si>
  <si>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</si>
  <si>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</si>
  <si>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</si>
  <si>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</si>
  <si>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</si>
  <si>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</si>
  <si>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</si>
  <si>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</si>
  <si>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</si>
  <si>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</si>
  <si>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</si>
  <si>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</si>
  <si>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</si>
  <si>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</si>
  <si>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</si>
  <si>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</si>
  <si>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</si>
  <si>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</si>
  <si>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</si>
  <si>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</si>
  <si>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</si>
  <si>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</si>
  <si>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</si>
  <si>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</si>
  <si>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</si>
  <si>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</si>
  <si>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</si>
  <si>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</si>
  <si>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</si>
  <si>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</si>
  <si>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</si>
  <si>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</si>
  <si>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</si>
  <si>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</si>
  <si>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</si>
  <si>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</si>
  <si>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</si>
  <si>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</si>
  <si>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</si>
  <si>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</si>
  <si>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</si>
  <si>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</si>
  <si>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</si>
  <si>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</si>
  <si>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</si>
  <si>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</si>
  <si>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</si>
  <si>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</si>
  <si>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</si>
  <si>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</si>
  <si>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</si>
  <si>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</si>
  <si>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</si>
  <si>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</si>
  <si>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</si>
  <si>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</si>
  <si>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</si>
  <si>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</si>
  <si>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</si>
  <si>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</si>
  <si>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</si>
  <si>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</si>
  <si>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</si>
  <si>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</si>
  <si>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</si>
  <si>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</si>
  <si>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</si>
  <si>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</si>
  <si>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</si>
  <si>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</si>
  <si>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</si>
  <si>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</si>
  <si>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</si>
  <si>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</si>
  <si>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</si>
  <si>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</si>
  <si>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</si>
  <si>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</si>
  <si>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</si>
  <si>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</si>
  <si>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</si>
  <si>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</si>
  <si>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</si>
  <si>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</si>
  <si>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</si>
  <si>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</si>
  <si>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</si>
  <si>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</si>
  <si>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</si>
  <si>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</si>
  <si>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</si>
  <si>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</si>
  <si>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</si>
  <si>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</si>
  <si>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</si>
  <si>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</si>
  <si>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</si>
  <si>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</si>
  <si>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</si>
  <si>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</si>
  <si>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</si>
  <si>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</si>
  <si>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</si>
  <si>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</si>
  <si>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</si>
  <si>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</si>
  <si>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</si>
  <si>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</si>
  <si>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</si>
  <si>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</si>
  <si>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</si>
  <si>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</si>
  <si>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</si>
  <si>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</si>
  <si>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</si>
  <si>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</si>
  <si>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</si>
  <si>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</si>
  <si>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</si>
  <si>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</si>
  <si>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</si>
  <si>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</si>
  <si>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</si>
  <si>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</si>
  <si>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</si>
  <si>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</si>
  <si>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</si>
  <si>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</si>
  <si>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</si>
  <si>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</si>
  <si>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</si>
  <si>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</si>
  <si>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</si>
  <si>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</si>
  <si>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</si>
  <si>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</si>
  <si>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</si>
  <si>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</si>
  <si>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</si>
  <si>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</si>
  <si>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</si>
  <si>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</si>
  <si>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</si>
  <si>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</si>
  <si>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</si>
  <si>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</si>
  <si>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</si>
  <si>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</si>
  <si>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</si>
  <si>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</si>
  <si>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</si>
  <si>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</si>
  <si>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</si>
  <si>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</si>
  <si>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</si>
  <si>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</si>
  <si>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</si>
  <si>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</si>
  <si>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</si>
  <si>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</si>
  <si>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</si>
  <si>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</si>
  <si>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</si>
  <si>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</si>
  <si>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</si>
  <si>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</si>
  <si>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</si>
  <si>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</si>
  <si>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</si>
  <si>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</si>
  <si>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</si>
  <si>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</si>
  <si>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</si>
  <si>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</si>
  <si>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</si>
  <si>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</si>
  <si>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</si>
  <si>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</si>
  <si>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</si>
  <si>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</si>
  <si>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</si>
  <si>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</si>
  <si>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</si>
  <si>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</si>
  <si>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</si>
  <si>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</si>
  <si>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</si>
  <si>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</si>
  <si>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</si>
  <si>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</si>
  <si>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</si>
  <si>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</si>
  <si>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</si>
  <si>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</si>
  <si>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</si>
  <si>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</si>
  <si>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</si>
  <si>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</si>
  <si>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</si>
  <si>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</si>
  <si>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</si>
  <si>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</si>
  <si>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</si>
  <si>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</si>
  <si>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</si>
  <si>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</si>
  <si>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</si>
  <si>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</si>
  <si>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</si>
  <si>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</si>
  <si>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</si>
  <si>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</si>
  <si>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</si>
  <si>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</si>
  <si>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</si>
  <si>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</si>
  <si>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</si>
  <si>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</si>
  <si>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</si>
  <si>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</si>
  <si>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</si>
  <si>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</si>
  <si>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</si>
  <si>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</si>
  <si>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</si>
  <si>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</si>
  <si>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</si>
  <si>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</si>
  <si>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</si>
  <si>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</si>
  <si>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</si>
  <si>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</si>
  <si>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</si>
  <si>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</si>
  <si>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</si>
  <si>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</si>
  <si>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</si>
  <si>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</si>
  <si>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</si>
  <si>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</si>
  <si>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</si>
  <si>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</si>
  <si>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</si>
  <si>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</si>
  <si>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</si>
  <si>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</si>
  <si>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</si>
  <si>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</si>
  <si>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</si>
  <si>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</si>
  <si>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</si>
  <si>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</si>
  <si>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</si>
  <si>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</si>
  <si>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</si>
  <si>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</si>
  <si>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</si>
  <si>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</si>
  <si>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</si>
  <si>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</si>
  <si>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</si>
  <si>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</si>
  <si>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</si>
  <si>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</si>
  <si>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</si>
  <si>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</si>
  <si>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</si>
  <si>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</si>
  <si>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</si>
  <si>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</si>
  <si>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</si>
  <si>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</si>
  <si>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</si>
  <si>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</si>
  <si>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</si>
  <si>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</si>
  <si>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</si>
  <si>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</si>
  <si>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</si>
  <si>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</si>
  <si>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</si>
  <si>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</si>
  <si>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</si>
  <si>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</si>
  <si>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</si>
  <si>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</si>
  <si>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</si>
  <si>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</si>
  <si>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</si>
  <si>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</si>
  <si>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</si>
  <si>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</si>
  <si>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</si>
  <si>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</si>
  <si>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</si>
  <si>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</si>
  <si>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</si>
  <si>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</si>
  <si>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</si>
  <si>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</si>
  <si>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</si>
  <si>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</si>
  <si>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</si>
  <si>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</si>
  <si>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</si>
  <si>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</si>
  <si>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</si>
  <si>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</si>
  <si>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</si>
  <si>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</si>
  <si>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</si>
  <si>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</si>
  <si>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</si>
  <si>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</si>
  <si>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</si>
  <si>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</si>
  <si>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</si>
  <si>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</si>
  <si>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</si>
  <si>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</si>
  <si>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</si>
  <si>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</si>
  <si>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</si>
  <si>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</si>
  <si>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</si>
  <si>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</si>
  <si>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</si>
  <si>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</si>
  <si>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</si>
  <si>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</si>
  <si>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</si>
  <si>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</si>
  <si>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</si>
  <si>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</si>
  <si>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</si>
  <si>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</si>
  <si>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</si>
  <si>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</si>
  <si>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</si>
  <si>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</si>
  <si>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</si>
  <si>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</si>
  <si>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</si>
  <si>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</si>
  <si>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</si>
  <si>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</si>
  <si>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</si>
  <si>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</si>
  <si>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</si>
  <si>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</si>
  <si>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</si>
  <si>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</si>
  <si>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</si>
  <si>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</si>
  <si>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</si>
  <si>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</si>
  <si>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</si>
  <si>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</si>
  <si>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</si>
  <si>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</si>
  <si>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</si>
  <si>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</si>
  <si>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</si>
  <si>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</si>
  <si>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</si>
  <si>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</si>
  <si>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</si>
  <si>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</si>
  <si>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</si>
  <si>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</si>
  <si>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</si>
  <si>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</si>
  <si>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</si>
  <si>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</si>
  <si>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</si>
  <si>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</si>
  <si>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</si>
  <si>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</si>
  <si>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</si>
  <si>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</si>
  <si>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</si>
  <si>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</si>
  <si>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</si>
  <si>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</si>
  <si>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</si>
  <si>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</si>
  <si>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</si>
  <si>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</si>
  <si>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</si>
  <si>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</si>
  <si>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</si>
  <si>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</si>
  <si>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</si>
  <si>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</si>
  <si>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</si>
  <si>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</si>
  <si>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</si>
  <si>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</si>
  <si>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</si>
  <si>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</si>
  <si>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</si>
  <si>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</si>
  <si>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</si>
  <si>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</si>
  <si>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</si>
  <si>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</si>
  <si>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</si>
  <si>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</si>
  <si>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</si>
  <si>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</si>
  <si>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</si>
  <si>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</si>
  <si>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</si>
  <si>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</si>
  <si>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</si>
  <si>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</si>
  <si>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</si>
  <si>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</si>
  <si>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</si>
  <si>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</si>
  <si>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</si>
  <si>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</si>
  <si>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</si>
  <si>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</si>
  <si>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</si>
  <si>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</si>
  <si>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</si>
  <si>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</si>
  <si>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</si>
  <si>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</si>
  <si>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</si>
  <si>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</si>
  <si>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</si>
  <si>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</si>
  <si>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</si>
  <si>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</si>
  <si>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</si>
  <si>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</si>
  <si>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</si>
  <si>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</si>
  <si>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</si>
  <si>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</si>
  <si>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</si>
  <si>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</si>
  <si>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</si>
  <si>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</si>
  <si>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</si>
  <si>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</si>
  <si>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</si>
  <si>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</si>
  <si>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</si>
  <si>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</si>
  <si>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</si>
  <si>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</si>
  <si>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</si>
  <si>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</si>
  <si>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</si>
  <si>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</si>
  <si>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</si>
  <si>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</si>
  <si>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</si>
  <si>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</si>
  <si>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</si>
  <si>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</si>
  <si>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</si>
  <si>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</si>
  <si>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</si>
  <si>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</si>
  <si>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</si>
  <si>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</si>
  <si>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</si>
  <si>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</si>
  <si>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</si>
  <si>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</si>
  <si>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</si>
  <si>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</si>
  <si>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</si>
  <si>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</si>
  <si>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</si>
  <si>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</si>
  <si>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</si>
  <si>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</si>
  <si>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</si>
  <si>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</si>
  <si>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</si>
  <si>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</si>
  <si>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</si>
  <si>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</si>
  <si>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</si>
  <si>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</si>
  <si>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</si>
  <si>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</si>
  <si>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</si>
  <si>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</si>
  <si>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</si>
  <si>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</si>
  <si>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</si>
  <si>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</si>
  <si>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</si>
  <si>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</si>
  <si>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</si>
  <si>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</si>
  <si>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</si>
  <si>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</si>
  <si>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</si>
  <si>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</si>
  <si>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</si>
  <si>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</si>
  <si>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</si>
  <si>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</si>
  <si>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</si>
  <si>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</si>
  <si>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</si>
  <si>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</si>
  <si>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</si>
  <si>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</si>
  <si>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</si>
  <si>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</si>
  <si>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</si>
  <si>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</si>
  <si>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</si>
  <si>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</si>
  <si>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</si>
  <si>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</si>
  <si>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</si>
  <si>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</si>
  <si>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</si>
  <si>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</si>
  <si>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</si>
  <si>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</si>
  <si>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</si>
  <si>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</si>
  <si>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</si>
  <si>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</si>
  <si>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</si>
  <si>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</si>
  <si>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</si>
  <si>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</si>
  <si>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</si>
  <si>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</si>
  <si>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</si>
  <si>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</si>
  <si>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</si>
  <si>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</si>
  <si>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</si>
  <si>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</si>
  <si>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</si>
  <si>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</si>
  <si>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</si>
  <si>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</si>
  <si>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</si>
  <si>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</si>
  <si>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</si>
  <si>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</si>
  <si>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</si>
  <si>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</si>
  <si>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</si>
  <si>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</si>
  <si>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</si>
  <si>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</si>
  <si>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</si>
  <si>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</si>
  <si>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</si>
  <si>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</si>
  <si>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</si>
  <si>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</si>
  <si>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</si>
  <si>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</si>
  <si>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</si>
  <si>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</si>
  <si>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</si>
  <si>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</si>
  <si>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</si>
  <si>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</si>
  <si>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</si>
  <si>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</si>
  <si>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</si>
  <si>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</si>
  <si>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</si>
  <si>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</si>
  <si>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</si>
  <si>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</si>
  <si>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</si>
  <si>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</si>
  <si>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</si>
  <si>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</si>
  <si>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</si>
  <si>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</si>
  <si>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</si>
  <si>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</si>
  <si>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</si>
  <si>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</si>
  <si>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</si>
  <si>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</si>
  <si>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</si>
  <si>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</si>
  <si>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</si>
  <si>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</si>
  <si>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</si>
  <si>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</si>
  <si>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</si>
  <si>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</si>
  <si>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</si>
  <si>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</si>
  <si>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</si>
  <si>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</si>
  <si>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</si>
  <si>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</si>
  <si>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</si>
  <si>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</si>
  <si>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</si>
  <si>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</si>
  <si>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</si>
  <si>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</si>
  <si>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</si>
  <si>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</si>
  <si>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</si>
  <si>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</si>
  <si>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</si>
  <si>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</si>
  <si>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</si>
  <si>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</si>
  <si>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</si>
  <si>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</si>
  <si>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</si>
  <si>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</si>
  <si>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</si>
  <si>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</si>
  <si>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</si>
  <si>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</si>
  <si>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</si>
  <si>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</si>
  <si>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</si>
  <si>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</si>
  <si>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</si>
  <si>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</si>
  <si>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</si>
  <si>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</si>
  <si>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</si>
  <si>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</si>
  <si>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</si>
  <si>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</si>
  <si>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</si>
  <si>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</si>
  <si>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</si>
  <si>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</si>
  <si>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</si>
  <si>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</si>
  <si>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</si>
  <si>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</si>
  <si>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</si>
  <si>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</si>
  <si>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</si>
  <si>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</si>
  <si>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</si>
  <si>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</si>
  <si>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</si>
  <si>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</si>
  <si>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</si>
  <si>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</si>
  <si>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</si>
  <si>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</si>
  <si>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</si>
  <si>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</si>
  <si>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</si>
  <si>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</si>
  <si>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</si>
  <si>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</si>
  <si>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</si>
  <si>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</si>
  <si>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</si>
  <si>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</si>
  <si>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</si>
  <si>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</si>
  <si>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</si>
  <si>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</si>
  <si>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</si>
  <si>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</si>
  <si>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</si>
  <si>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</si>
  <si>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</si>
  <si>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</si>
  <si>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</si>
  <si>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</si>
  <si>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</si>
  <si>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</si>
  <si>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</si>
  <si>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</si>
  <si>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</si>
  <si>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</si>
  <si>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</si>
  <si>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</si>
  <si>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</si>
  <si>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</si>
  <si>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</si>
  <si>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</si>
  <si>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</si>
  <si>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</si>
  <si>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</si>
  <si>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</si>
  <si>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</si>
  <si>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</si>
  <si>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</si>
  <si>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</si>
  <si>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</si>
  <si>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</si>
  <si>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</si>
  <si>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</si>
  <si>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</si>
  <si>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</si>
  <si>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</si>
  <si>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</si>
  <si>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</si>
  <si>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</si>
  <si>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</si>
  <si>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</si>
  <si>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</si>
  <si>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</si>
  <si>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</si>
  <si>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</si>
  <si>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</si>
  <si>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</si>
  <si>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</si>
  <si>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</si>
  <si>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</si>
  <si>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</si>
  <si>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</si>
  <si>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</si>
  <si>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</si>
  <si>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</si>
  <si>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</si>
  <si>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</si>
  <si>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</si>
  <si>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</si>
  <si>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</si>
  <si>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</si>
  <si>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</si>
  <si>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</si>
  <si>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</si>
  <si>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</si>
  <si>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</si>
  <si>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</si>
  <si>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</si>
  <si>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</si>
  <si>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</si>
  <si>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</si>
  <si>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</si>
  <si>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</si>
  <si>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</si>
  <si>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</si>
  <si>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</si>
  <si>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</si>
  <si>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</si>
  <si>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</si>
  <si>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</si>
  <si>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</si>
  <si>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</si>
  <si>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</si>
  <si>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</si>
  <si>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</si>
  <si>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</si>
  <si>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</si>
  <si>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</si>
  <si>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</si>
  <si>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</si>
  <si>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</si>
  <si>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</si>
  <si>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</si>
  <si>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</si>
  <si>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</si>
  <si>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</si>
  <si>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</si>
  <si>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</si>
  <si>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</si>
  <si>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</si>
  <si>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</si>
  <si>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</si>
  <si>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</si>
  <si>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</si>
  <si>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</si>
  <si>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</si>
  <si>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</si>
  <si>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</si>
  <si>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</si>
  <si>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</si>
  <si>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</si>
  <si>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</si>
  <si>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</si>
  <si>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</si>
  <si>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</si>
  <si>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</si>
  <si>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</si>
  <si>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</si>
  <si>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</si>
  <si>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</si>
  <si>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</si>
  <si>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</si>
  <si>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</si>
  <si>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</si>
  <si>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</si>
  <si>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</si>
  <si>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</si>
  <si>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</si>
  <si>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</si>
  <si>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</si>
  <si>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</si>
  <si>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</si>
  <si>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</si>
  <si>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</si>
  <si>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</si>
  <si>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</si>
  <si>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</si>
  <si>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</si>
  <si>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</si>
  <si>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</si>
  <si>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</si>
  <si>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</si>
  <si>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</si>
  <si>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</si>
  <si>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</si>
  <si>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</si>
  <si>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</si>
  <si>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</si>
  <si>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</si>
  <si>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</si>
  <si>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</si>
  <si>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</si>
  <si>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</si>
  <si>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</si>
  <si>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</si>
  <si>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</si>
  <si>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</si>
  <si>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</si>
  <si>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</si>
  <si>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</si>
  <si>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</si>
  <si>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</si>
  <si>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</si>
  <si>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</si>
  <si>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</si>
  <si>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</si>
  <si>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</si>
  <si>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</si>
  <si>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</si>
  <si>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</si>
  <si>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</si>
  <si>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</si>
  <si>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</si>
  <si>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</si>
  <si>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</si>
  <si>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</si>
  <si>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</si>
  <si>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</si>
  <si>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</si>
  <si>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</si>
  <si>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</si>
  <si>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</si>
  <si>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</si>
  <si>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</si>
  <si>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</si>
  <si>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</si>
  <si>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</si>
  <si>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</si>
  <si>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</si>
  <si>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</si>
  <si>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</si>
  <si>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</si>
  <si>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</si>
  <si>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</si>
  <si>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</si>
  <si>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</si>
  <si>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</si>
  <si>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</si>
  <si>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</si>
  <si>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</si>
  <si>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</si>
  <si>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</si>
  <si>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</si>
  <si>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</si>
  <si>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</si>
  <si>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</si>
  <si>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</si>
  <si>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</si>
  <si>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</si>
  <si>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</si>
  <si>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</si>
  <si>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</si>
  <si>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</si>
  <si>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</si>
  <si>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</si>
  <si>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</si>
  <si>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</si>
  <si>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</si>
  <si>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</si>
  <si>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</si>
  <si>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</si>
  <si>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</si>
  <si>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</si>
  <si>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</si>
  <si>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</si>
  <si>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</si>
  <si>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</si>
  <si>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</si>
  <si>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</si>
  <si>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</si>
  <si>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</si>
  <si>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</si>
  <si>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</si>
  <si>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</si>
  <si>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</si>
  <si>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</si>
  <si>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</si>
  <si>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</si>
  <si>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</si>
  <si>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</si>
  <si>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</si>
  <si>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</si>
  <si>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</si>
  <si>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</si>
  <si>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</si>
  <si>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</si>
  <si>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</si>
  <si>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</si>
  <si>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</si>
  <si>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</si>
  <si>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</si>
  <si>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</si>
  <si>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</si>
  <si>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</si>
  <si>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</si>
  <si>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</si>
  <si>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</si>
  <si>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</si>
  <si>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</si>
  <si>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</si>
  <si>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</si>
  <si>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</si>
  <si>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</si>
  <si>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</si>
  <si>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</si>
  <si>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</si>
  <si>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</si>
  <si>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</si>
  <si>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</si>
  <si>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</si>
  <si>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</si>
  <si>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</si>
  <si>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</si>
  <si>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</si>
  <si>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</si>
  <si>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</si>
  <si>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</si>
  <si>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</si>
  <si>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</si>
  <si>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</si>
  <si>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</si>
  <si>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</si>
  <si>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</si>
  <si>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</si>
  <si>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</si>
  <si>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</si>
  <si>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</si>
  <si>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</si>
  <si>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</si>
  <si>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</si>
  <si>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</si>
  <si>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</si>
  <si>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</si>
  <si>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</si>
  <si>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</si>
  <si>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</si>
  <si>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</si>
  <si>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</si>
  <si>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</si>
  <si>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</si>
  <si>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</si>
  <si>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</si>
  <si>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</si>
  <si>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</si>
  <si>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</si>
  <si>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</si>
  <si>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</si>
  <si>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</si>
  <si>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</si>
  <si>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</si>
  <si>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</si>
  <si>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</si>
  <si>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</si>
  <si>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</si>
  <si>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</si>
  <si>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</si>
  <si>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</si>
  <si>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</si>
  <si>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</si>
  <si>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</si>
  <si>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</si>
  <si>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</si>
  <si>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</si>
  <si>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</si>
  <si>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</si>
  <si>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</si>
  <si>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</si>
  <si>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</si>
  <si>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</si>
  <si>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</si>
  <si>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</si>
  <si>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</si>
  <si>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</si>
  <si>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</si>
  <si>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</si>
  <si>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</si>
  <si>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</si>
  <si>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</si>
  <si>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</si>
  <si>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</si>
  <si>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</si>
  <si>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</si>
  <si>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</si>
  <si>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</si>
  <si>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</si>
  <si>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</si>
  <si>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</si>
  <si>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</si>
  <si>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</si>
  <si>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</si>
  <si>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</si>
  <si>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</si>
  <si>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</si>
  <si>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</si>
  <si>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</si>
  <si>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</si>
  <si>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</si>
  <si>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</si>
  <si>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</si>
  <si>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</si>
  <si>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</si>
  <si>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</si>
  <si>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</si>
  <si>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</si>
  <si>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</si>
  <si>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</si>
  <si>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</si>
  <si>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</si>
  <si>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</si>
  <si>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</si>
  <si>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</si>
  <si>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</si>
  <si>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</si>
  <si>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</si>
  <si>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</si>
  <si>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</si>
  <si>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</si>
  <si>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</si>
  <si>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</si>
  <si>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</si>
  <si>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</si>
  <si>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</si>
  <si>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</si>
  <si>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</si>
  <si>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</si>
  <si>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</si>
  <si>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</si>
  <si>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</si>
  <si>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</si>
  <si>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</si>
  <si>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</si>
  <si>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</si>
  <si>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</si>
  <si>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</si>
  <si>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</si>
  <si>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</si>
  <si>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</si>
  <si>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</si>
  <si>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</si>
  <si>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</si>
  <si>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</si>
  <si>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</si>
  <si>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</si>
  <si>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</si>
  <si>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</si>
  <si>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</si>
  <si>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</si>
  <si>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</si>
  <si>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</si>
  <si>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</si>
  <si>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</si>
  <si>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</si>
  <si>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</si>
  <si>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</si>
  <si>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</si>
  <si>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</si>
  <si>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</si>
  <si>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</si>
  <si>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</si>
  <si>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</si>
  <si>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</si>
  <si>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</si>
  <si>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</si>
  <si>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</si>
  <si>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</si>
  <si>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</si>
  <si>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</si>
  <si>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</si>
  <si>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</si>
  <si>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</si>
  <si>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</si>
  <si>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</si>
  <si>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</si>
  <si>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</si>
  <si>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</si>
  <si>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</si>
  <si>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</si>
  <si>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</si>
  <si>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</si>
  <si>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</si>
  <si>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</si>
  <si>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</si>
  <si>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</si>
  <si>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</si>
  <si>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</si>
  <si>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</si>
  <si>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</si>
  <si>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</si>
  <si>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</si>
  <si>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</si>
  <si>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</si>
  <si>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</si>
  <si>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</si>
  <si>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</si>
  <si>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</si>
  <si>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</si>
  <si>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</si>
  <si>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</si>
  <si>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</si>
  <si>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</si>
  <si>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</si>
  <si>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</si>
  <si>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</si>
  <si>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</si>
  <si>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</si>
  <si>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</si>
  <si>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</si>
  <si>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</si>
  <si>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</si>
  <si>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</si>
  <si>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</si>
  <si>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</si>
  <si>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</si>
  <si>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</si>
  <si>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</si>
  <si>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</si>
  <si>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</si>
  <si>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</si>
  <si>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</si>
  <si>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</si>
  <si>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</si>
  <si>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</si>
  <si>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</si>
  <si>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</si>
  <si>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</si>
  <si>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</si>
  <si>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</si>
  <si>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</si>
  <si>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</si>
  <si>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</si>
  <si>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</si>
  <si>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</si>
  <si>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</si>
  <si>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</si>
  <si>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</si>
  <si>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</si>
  <si>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</si>
  <si>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</si>
  <si>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</si>
  <si>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</si>
  <si>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</si>
  <si>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</si>
  <si>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</si>
  <si>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</si>
  <si>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</si>
  <si>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</si>
  <si>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</si>
  <si>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</si>
  <si>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</si>
  <si>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</si>
  <si>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</si>
  <si>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</si>
  <si>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</si>
  <si>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</si>
  <si>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</si>
  <si>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</si>
  <si>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</si>
  <si>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</si>
  <si>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</si>
  <si>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</si>
  <si>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</si>
  <si>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</si>
  <si>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</si>
  <si>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</si>
  <si>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</si>
  <si>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</si>
  <si>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</si>
  <si>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</si>
  <si>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</si>
  <si>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</si>
  <si>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</si>
  <si>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</si>
  <si>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</si>
  <si>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</si>
  <si>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</si>
  <si>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</si>
  <si>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</si>
  <si>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</si>
  <si>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</si>
  <si>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</si>
  <si>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</si>
  <si>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</si>
  <si>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</si>
  <si>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</si>
  <si>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</si>
  <si>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</si>
  <si>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</si>
  <si>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</si>
  <si>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</si>
  <si>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</si>
  <si>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</si>
  <si>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</si>
  <si>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</si>
  <si>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</si>
  <si>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</si>
  <si>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</si>
  <si>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</si>
  <si>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</si>
  <si>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</si>
  <si>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</si>
  <si>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</si>
  <si>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</si>
  <si>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</si>
  <si>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</si>
  <si>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</si>
  <si>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</si>
  <si>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</si>
  <si>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</si>
  <si>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</si>
  <si>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</si>
  <si>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</si>
  <si>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</si>
  <si>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</si>
  <si>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</si>
  <si>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</si>
  <si>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</si>
  <si>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</si>
  <si>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</si>
  <si>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</si>
  <si>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</si>
  <si>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</si>
  <si>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</si>
  <si>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</si>
  <si>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</si>
  <si>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</si>
  <si>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</si>
  <si>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</si>
  <si>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</si>
  <si>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</si>
  <si>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</si>
  <si>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</si>
  <si>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</si>
  <si>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</si>
  <si>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</si>
  <si>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</si>
  <si>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</si>
  <si>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</si>
  <si>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</si>
  <si>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</si>
  <si>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</si>
  <si>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</si>
  <si>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</si>
  <si>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</si>
  <si>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</si>
  <si>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</si>
  <si>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</si>
  <si>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</si>
  <si>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</si>
  <si>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</si>
  <si>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</si>
  <si>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</si>
  <si>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</si>
  <si>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</si>
  <si>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</si>
  <si>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</si>
  <si>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</si>
  <si>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</si>
  <si>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</si>
  <si>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</si>
  <si>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</si>
  <si>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</si>
  <si>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</si>
  <si>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</si>
  <si>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</si>
  <si>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</si>
  <si>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</si>
  <si>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</si>
  <si>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</si>
  <si>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</si>
  <si>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</si>
  <si>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</si>
  <si>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</si>
  <si>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</si>
  <si>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</si>
  <si>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</si>
  <si>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</si>
  <si>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</si>
  <si>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</si>
  <si>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</si>
  <si>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</si>
  <si>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</si>
  <si>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</si>
  <si>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</si>
  <si>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</si>
  <si>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</si>
  <si>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</si>
  <si>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</si>
  <si>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</si>
  <si>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</si>
  <si>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</si>
  <si>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</si>
  <si>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</si>
  <si>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</si>
  <si>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</si>
  <si>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</si>
  <si>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</si>
  <si>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</si>
  <si>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</si>
  <si>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</si>
  <si>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</si>
  <si>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</si>
  <si>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</si>
  <si>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</si>
  <si>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</si>
  <si>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</si>
  <si>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</si>
  <si>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</si>
  <si>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</si>
  <si>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</si>
  <si>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</si>
  <si>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</si>
  <si>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</si>
  <si>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</si>
  <si>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</si>
  <si>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</si>
  <si>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</si>
  <si>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</si>
  <si>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</si>
  <si>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</si>
  <si>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</si>
  <si>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</si>
  <si>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</si>
  <si>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</si>
  <si>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</si>
  <si>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</si>
  <si>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</si>
  <si>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</si>
  <si>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</si>
  <si>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</si>
  <si>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</si>
  <si>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</si>
  <si>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</si>
  <si>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</si>
  <si>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</si>
  <si>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</si>
  <si>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</si>
  <si>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</si>
  <si>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</si>
  <si>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</si>
  <si>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</si>
  <si>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</si>
  <si>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</si>
  <si>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</si>
  <si>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</si>
  <si>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</si>
  <si>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</si>
  <si>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</si>
  <si>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</si>
  <si>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</si>
  <si>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</si>
  <si>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</si>
  <si>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</si>
  <si>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</si>
  <si>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</si>
  <si>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</si>
  <si>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</si>
  <si>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</si>
  <si>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</si>
  <si>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</si>
  <si>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</si>
  <si>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</si>
  <si>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</si>
  <si>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</si>
  <si>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</si>
  <si>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</si>
  <si>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</si>
  <si>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</si>
  <si>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</si>
  <si>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</si>
  <si>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</si>
  <si>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</si>
  <si>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</si>
  <si>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</si>
  <si>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</si>
  <si>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</si>
  <si>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</si>
  <si>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</si>
  <si>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</si>
  <si>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</si>
  <si>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</si>
  <si>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</si>
  <si>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</si>
  <si>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</si>
  <si>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</si>
  <si>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</si>
  <si>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</si>
  <si>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</si>
  <si>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</si>
  <si>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</si>
  <si>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</si>
  <si>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</si>
  <si>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</si>
  <si>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</si>
  <si>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</si>
  <si>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</si>
  <si>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</si>
  <si>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</si>
  <si>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</si>
  <si>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</si>
  <si>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</si>
  <si>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</si>
  <si>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</si>
  <si>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</si>
  <si>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</si>
  <si>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</si>
  <si>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</si>
  <si>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</si>
  <si>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</si>
  <si>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</si>
  <si>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</si>
  <si>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</si>
  <si>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</si>
  <si>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</si>
  <si>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</si>
  <si>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</si>
  <si>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</si>
  <si>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</si>
  <si>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</si>
  <si>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</si>
  <si>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</si>
  <si>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</si>
  <si>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</si>
  <si>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</si>
  <si>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</si>
  <si>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</si>
  <si>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</si>
  <si>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</si>
  <si>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</si>
  <si>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</si>
  <si>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</si>
  <si>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</si>
  <si>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</si>
  <si>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</si>
  <si>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</si>
  <si>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</si>
  <si>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</si>
  <si>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</si>
  <si>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</si>
  <si>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</si>
  <si>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</si>
  <si>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</si>
  <si>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</si>
  <si>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</si>
  <si>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</si>
  <si>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</si>
  <si>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</si>
  <si>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</si>
  <si>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</si>
  <si>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</si>
  <si>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</si>
  <si>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</si>
  <si>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</si>
  <si>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</si>
  <si>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</si>
  <si>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</si>
  <si>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</si>
  <si>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</si>
  <si>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</si>
  <si>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</si>
  <si>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</si>
  <si>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</si>
  <si>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</si>
  <si>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</si>
  <si>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</si>
  <si>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</si>
  <si>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</si>
  <si>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</si>
  <si>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</si>
  <si>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</si>
  <si>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</si>
  <si>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</si>
  <si>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</si>
  <si>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</si>
  <si>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</si>
  <si>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</si>
  <si>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</si>
  <si>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</si>
  <si>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</si>
  <si>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</si>
  <si>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</si>
  <si>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</si>
  <si>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</si>
  <si>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</si>
  <si>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</si>
  <si>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</si>
  <si>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</si>
  <si>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</si>
  <si>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</si>
  <si>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</si>
  <si>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</si>
  <si>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</si>
  <si>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</si>
  <si>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</si>
  <si>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</si>
  <si>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</si>
  <si>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</si>
  <si>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</si>
  <si>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</si>
  <si>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</si>
  <si>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</si>
  <si>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</si>
  <si>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</si>
  <si>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</si>
  <si>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</si>
  <si>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</si>
  <si>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</si>
  <si>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</si>
  <si>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</si>
  <si>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</si>
  <si>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</si>
  <si>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</si>
  <si>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</si>
  <si>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</si>
  <si>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</si>
  <si>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</si>
  <si>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</si>
  <si>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</si>
  <si>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</si>
  <si>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</si>
  <si>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</si>
  <si>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</si>
  <si>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</si>
  <si>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</si>
  <si>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</si>
  <si>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</si>
  <si>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</si>
  <si>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</si>
  <si>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</si>
  <si>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</si>
  <si>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</si>
  <si>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</si>
  <si>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</si>
  <si>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</si>
  <si>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</si>
  <si>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</si>
  <si>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</si>
  <si>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</si>
  <si>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</si>
  <si>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</si>
  <si>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</si>
  <si>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</si>
  <si>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</si>
  <si>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</si>
  <si>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</si>
  <si>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</si>
  <si>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</si>
  <si>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</si>
  <si>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</si>
  <si>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</si>
  <si>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</si>
  <si>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</si>
  <si>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</si>
  <si>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</si>
  <si>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</si>
  <si>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</si>
  <si>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</si>
  <si>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</si>
  <si>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</si>
  <si>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</si>
  <si>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</si>
  <si>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</si>
  <si>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</si>
  <si>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</si>
  <si>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</si>
  <si>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</si>
  <si>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</si>
  <si>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</si>
  <si>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</si>
  <si>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</si>
  <si>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</si>
  <si>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</si>
  <si>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</si>
  <si>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</si>
  <si>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</si>
  <si>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</si>
  <si>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</si>
  <si>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</si>
  <si>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</si>
  <si>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</si>
  <si>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</si>
  <si>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</si>
  <si>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</si>
  <si>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</si>
  <si>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</si>
  <si>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</si>
  <si>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</si>
  <si>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</si>
  <si>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</si>
  <si>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</si>
  <si>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</si>
  <si>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</si>
  <si>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</si>
  <si>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</si>
  <si>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</si>
  <si>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</si>
  <si>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</si>
  <si>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</si>
  <si>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</si>
  <si>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</si>
  <si>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</si>
  <si>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</si>
  <si>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</si>
  <si>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</si>
  <si>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</si>
  <si>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</si>
  <si>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</si>
  <si>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</si>
  <si>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</si>
  <si>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</si>
  <si>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</si>
  <si>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</si>
  <si>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</si>
  <si>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</si>
  <si>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</si>
  <si>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</si>
  <si>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</si>
  <si>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</si>
  <si>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</si>
  <si>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</si>
  <si>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</si>
  <si>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</si>
  <si>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</si>
  <si>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</si>
  <si>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</si>
  <si>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</si>
  <si>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</si>
  <si>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</si>
  <si>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</si>
  <si>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</si>
  <si>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</si>
  <si>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</si>
  <si>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</si>
  <si>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</si>
  <si>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</si>
  <si>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</si>
  <si>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</si>
  <si>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</si>
  <si>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</si>
  <si>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</si>
  <si>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</si>
  <si>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</si>
  <si>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</si>
  <si>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</si>
  <si>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</si>
  <si>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</si>
  <si>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</si>
  <si>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</si>
  <si>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</si>
  <si>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</si>
  <si>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</si>
  <si>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</si>
  <si>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</si>
  <si>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</si>
  <si>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</si>
  <si>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</si>
  <si>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</si>
  <si>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</si>
  <si>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</si>
  <si>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</si>
  <si>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</si>
  <si>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</si>
  <si>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</si>
  <si>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</si>
  <si>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</si>
  <si>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</si>
  <si>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</si>
  <si>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</si>
  <si>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</si>
  <si>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</si>
  <si>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</si>
  <si>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</si>
  <si>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</si>
  <si>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</si>
  <si>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</si>
  <si>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</si>
  <si>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</si>
  <si>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</si>
  <si>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</si>
  <si>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</si>
  <si>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</si>
  <si>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</si>
  <si>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</si>
  <si>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</si>
  <si>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</si>
  <si>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</si>
  <si>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</si>
  <si>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</si>
  <si>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</si>
  <si>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</si>
  <si>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</si>
  <si>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</si>
  <si>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</si>
  <si>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</si>
  <si>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</si>
  <si>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</si>
  <si>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</si>
  <si>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</si>
  <si>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</si>
  <si>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</si>
  <si>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</si>
  <si>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</si>
  <si>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</si>
  <si>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</si>
  <si>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</si>
  <si>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</si>
  <si>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</si>
  <si>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</si>
  <si>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</si>
  <si>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</si>
  <si>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</si>
  <si>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</si>
  <si>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</si>
  <si>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</si>
  <si>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</si>
  <si>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</si>
  <si>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</si>
  <si>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</si>
  <si>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</si>
  <si>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</si>
  <si>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</si>
  <si>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</si>
  <si>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</si>
  <si>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</si>
  <si>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</si>
  <si>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</si>
  <si>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</si>
  <si>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</si>
  <si>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</si>
  <si>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</si>
  <si>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</si>
  <si>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</si>
  <si>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</si>
  <si>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</si>
  <si>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</si>
  <si>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</si>
  <si>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</si>
  <si>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</si>
  <si>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</si>
  <si>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</si>
  <si>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</si>
  <si>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</si>
  <si>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</si>
  <si>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</si>
  <si>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</si>
  <si>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</si>
  <si>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</si>
  <si>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</si>
  <si>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</si>
  <si>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</si>
  <si>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</si>
  <si>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</si>
  <si>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</si>
  <si>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</si>
  <si>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</si>
  <si>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</si>
  <si>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</si>
  <si>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</si>
  <si>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</si>
  <si>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</si>
  <si>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</si>
  <si>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</si>
  <si>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</si>
  <si>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</si>
  <si>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</si>
  <si>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</si>
  <si>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</si>
  <si>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</si>
  <si>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</si>
  <si>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</si>
  <si>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</si>
  <si>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</si>
  <si>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</si>
  <si>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</si>
  <si>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</si>
  <si>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</si>
  <si>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</si>
  <si>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</si>
  <si>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</si>
  <si>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</si>
  <si>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</si>
  <si>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</si>
  <si>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</si>
  <si>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</si>
  <si>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</si>
  <si>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</si>
  <si>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</si>
  <si>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</si>
  <si>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</si>
  <si>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</si>
  <si>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</si>
  <si>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</si>
  <si>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</si>
  <si>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</si>
  <si>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</si>
  <si>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</si>
  <si>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</si>
  <si>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</si>
  <si>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</si>
  <si>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</si>
  <si>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</si>
  <si>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</si>
  <si>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</si>
  <si>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</si>
  <si>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</si>
  <si>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</si>
  <si>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</si>
  <si>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</si>
  <si>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</si>
  <si>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</si>
  <si>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</si>
  <si>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</si>
  <si>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</si>
  <si>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</si>
  <si>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</si>
  <si>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</si>
  <si>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</si>
  <si>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</si>
  <si>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</si>
  <si>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</si>
  <si>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</si>
  <si>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</si>
  <si>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</si>
  <si>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</si>
  <si>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</si>
  <si>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</si>
  <si>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</si>
  <si>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</si>
  <si>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</si>
  <si>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</si>
  <si>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</si>
  <si>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</si>
  <si>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</si>
  <si>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</si>
  <si>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</si>
  <si>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</si>
  <si>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</si>
  <si>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</si>
  <si>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</si>
  <si>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</si>
  <si>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</si>
  <si>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</si>
  <si>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</si>
  <si>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</si>
  <si>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</si>
  <si>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</si>
  <si>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</si>
  <si>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</si>
  <si>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</si>
  <si>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</si>
  <si>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</si>
  <si>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</si>
  <si>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</si>
  <si>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</si>
  <si>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</si>
  <si>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</si>
  <si>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</si>
  <si>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</si>
  <si>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</si>
  <si>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</si>
  <si>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</si>
  <si>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</si>
  <si>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</si>
  <si>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</si>
  <si>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</si>
  <si>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</si>
  <si>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</si>
  <si>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</si>
  <si>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</si>
  <si>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</si>
  <si>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</si>
  <si>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</si>
  <si>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</si>
  <si>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</si>
  <si>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</si>
  <si>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</si>
  <si>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</si>
  <si>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</si>
  <si>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</si>
  <si>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</si>
  <si>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</si>
  <si>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</si>
  <si>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</si>
  <si>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</si>
  <si>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</si>
  <si>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</si>
  <si>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</si>
  <si>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</si>
  <si>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</si>
  <si>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</si>
  <si>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</si>
  <si>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</si>
  <si>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</si>
  <si>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</si>
  <si>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</si>
  <si>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</si>
  <si>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</si>
  <si>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</si>
  <si>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</si>
  <si>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</si>
  <si>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</si>
  <si>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</si>
  <si>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</si>
  <si>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</si>
  <si>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</si>
  <si>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</si>
  <si>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</si>
  <si>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</si>
  <si>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</si>
  <si>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</si>
  <si>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</si>
  <si>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</si>
  <si>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</si>
  <si>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</si>
  <si>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</si>
  <si>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</si>
  <si>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</si>
  <si>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</si>
  <si>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</si>
  <si>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</si>
  <si>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</si>
  <si>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</si>
  <si>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</si>
  <si>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</si>
  <si>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</si>
  <si>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</si>
  <si>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</si>
  <si>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</si>
  <si>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</si>
  <si>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</si>
  <si>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</si>
  <si>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</si>
  <si>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</si>
  <si>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</si>
  <si>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</si>
  <si>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</si>
  <si>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</si>
  <si>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</si>
  <si>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</si>
  <si>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</si>
  <si>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</si>
  <si>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</si>
  <si>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</si>
  <si>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</si>
  <si>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</si>
  <si>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</si>
  <si>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</si>
  <si>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</si>
  <si>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</si>
  <si>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</si>
  <si>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</si>
  <si>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</si>
  <si>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</si>
  <si>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</si>
  <si>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</si>
  <si>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</si>
  <si>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</si>
  <si>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</si>
  <si>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</si>
  <si>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</si>
  <si>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</si>
  <si>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</si>
  <si>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</si>
  <si>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</si>
  <si>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</si>
  <si>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</si>
  <si>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</si>
  <si>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</si>
  <si>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</si>
  <si>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</si>
  <si>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</si>
  <si>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</si>
  <si>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</si>
  <si>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</si>
  <si>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</si>
  <si>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</si>
  <si>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</si>
  <si>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</si>
  <si>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</si>
  <si>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</si>
  <si>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</si>
  <si>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</si>
  <si>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</si>
  <si>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</si>
  <si>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</si>
  <si>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</si>
  <si>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</si>
  <si>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</si>
  <si>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</si>
  <si>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</si>
  <si>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</si>
  <si>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</si>
  <si>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</si>
  <si>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</si>
  <si>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</si>
  <si>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</si>
  <si>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</si>
  <si>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</si>
  <si>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</si>
  <si>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</si>
  <si>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</si>
  <si>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</si>
  <si>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</si>
  <si>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</si>
  <si>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</si>
  <si>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</si>
  <si>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</si>
  <si>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</si>
  <si>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</si>
  <si>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</si>
  <si>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</si>
  <si>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</si>
  <si>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</si>
  <si>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</si>
  <si>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</si>
  <si>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</si>
  <si>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</si>
  <si>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</si>
  <si>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</si>
  <si>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</si>
  <si>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</si>
  <si>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</si>
  <si>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</si>
  <si>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</si>
  <si>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</si>
  <si>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</si>
  <si>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</si>
  <si>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</si>
  <si>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</si>
  <si>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</si>
  <si>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</si>
  <si>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</si>
  <si>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</si>
  <si>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</si>
  <si>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</si>
  <si>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</si>
  <si>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</si>
  <si>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</si>
  <si>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</si>
  <si>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</si>
  <si>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</si>
  <si>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</si>
  <si>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</si>
  <si>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</si>
  <si>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</si>
  <si>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</si>
  <si>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</si>
  <si>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</si>
  <si>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</si>
  <si>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</si>
  <si>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</si>
  <si>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</si>
  <si>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</si>
  <si>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</si>
  <si>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</si>
  <si>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</si>
  <si>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</si>
  <si>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</si>
  <si>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</si>
  <si>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</si>
  <si>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</si>
  <si>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</si>
  <si>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</si>
  <si>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</si>
  <si>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</si>
  <si>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</si>
  <si>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</si>
  <si>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</si>
  <si>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</si>
  <si>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</si>
  <si>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</si>
  <si>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</si>
  <si>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</si>
  <si>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</si>
  <si>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</si>
  <si>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</si>
  <si>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</si>
  <si>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</si>
  <si>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</si>
  <si>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</si>
  <si>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</si>
  <si>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</si>
  <si>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</si>
  <si>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</si>
  <si>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</si>
  <si>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</si>
  <si>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</si>
  <si>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</si>
  <si>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</si>
  <si>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</si>
  <si>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</si>
  <si>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</si>
  <si>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</si>
  <si>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</si>
  <si>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</si>
  <si>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</si>
  <si>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</si>
  <si>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</si>
  <si>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</si>
  <si>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</si>
  <si>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</si>
  <si>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</si>
  <si>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</si>
  <si>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</si>
  <si>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</si>
  <si>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</si>
  <si>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</si>
  <si>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</si>
  <si>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</si>
  <si>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</si>
  <si>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</si>
  <si>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</si>
  <si>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</si>
  <si>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</si>
  <si>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</si>
  <si>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</si>
  <si>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</si>
  <si>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</si>
  <si>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</si>
  <si>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</si>
  <si>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</si>
  <si>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</si>
  <si>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</si>
  <si>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</si>
  <si>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</si>
  <si>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</si>
  <si>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</si>
  <si>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</si>
  <si>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</si>
  <si>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</si>
  <si>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</si>
  <si>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</si>
  <si>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</si>
  <si>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</si>
  <si>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</si>
  <si>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</si>
  <si>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</si>
  <si>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</si>
  <si>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</si>
  <si>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</si>
  <si>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</si>
  <si>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</si>
  <si>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</si>
  <si>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</si>
  <si>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</si>
  <si>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</si>
  <si>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</si>
  <si>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</si>
  <si>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</si>
  <si>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</si>
  <si>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</si>
  <si>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</si>
  <si>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</si>
  <si>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</si>
  <si>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</si>
  <si>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</si>
  <si>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</si>
  <si>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</si>
  <si>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</si>
  <si>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</si>
  <si>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</si>
  <si>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</si>
  <si>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</si>
  <si>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</si>
  <si>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</si>
  <si>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</si>
  <si>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</si>
  <si>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</si>
  <si>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</si>
  <si>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</si>
  <si>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</si>
  <si>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</si>
  <si>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</si>
  <si>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</si>
  <si>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</si>
  <si>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</si>
  <si>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</si>
  <si>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</si>
  <si>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</si>
  <si>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</si>
  <si>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</si>
  <si>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</si>
  <si>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</si>
  <si>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</si>
  <si>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</si>
  <si>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</si>
  <si>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</si>
  <si>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</si>
  <si>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</si>
  <si>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</si>
  <si>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</si>
  <si>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</si>
  <si>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</si>
  <si>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</si>
  <si>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</si>
  <si>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</si>
  <si>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</si>
  <si>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</si>
  <si>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</si>
  <si>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</si>
  <si>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</si>
  <si>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</si>
  <si>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</si>
  <si>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</si>
  <si>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</si>
  <si>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</si>
  <si>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</si>
  <si>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</si>
  <si>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</si>
  <si>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</si>
  <si>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</si>
  <si>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</si>
  <si>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</si>
  <si>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</si>
  <si>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</si>
  <si>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</si>
  <si>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</si>
  <si>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</si>
  <si>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</si>
  <si>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</si>
  <si>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</si>
  <si>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</si>
  <si>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</si>
  <si>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</si>
  <si>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</si>
  <si>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</si>
  <si>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</si>
  <si>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</si>
  <si>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</si>
  <si>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</si>
  <si>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</si>
  <si>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</si>
  <si>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</si>
  <si>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</si>
  <si>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</si>
  <si>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</si>
  <si>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</si>
  <si>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</si>
  <si>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</si>
  <si>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</si>
  <si>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</si>
  <si>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</si>
  <si>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</si>
  <si>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</si>
  <si>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</si>
  <si>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</si>
  <si>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</si>
  <si>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</si>
  <si>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</si>
  <si>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</si>
  <si>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</si>
  <si>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</si>
  <si>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</si>
  <si>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</si>
  <si>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</si>
  <si>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</si>
  <si>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</si>
  <si>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</si>
  <si>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</si>
  <si>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</si>
  <si>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</si>
  <si>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</si>
  <si>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</si>
  <si>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</si>
  <si>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</si>
  <si>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</si>
  <si>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</si>
  <si>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</si>
  <si>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</si>
  <si>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</si>
  <si>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</si>
  <si>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</si>
  <si>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</si>
  <si>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</si>
  <si>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</si>
  <si>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</si>
  <si>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</si>
  <si>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</si>
  <si>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</si>
  <si>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</si>
  <si>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</si>
  <si>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</si>
  <si>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</si>
  <si>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</si>
  <si>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</si>
  <si>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</si>
  <si>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</si>
  <si>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</si>
  <si>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</si>
  <si>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</si>
  <si>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</si>
  <si>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</si>
  <si>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</si>
  <si>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</si>
  <si>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</si>
  <si>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</si>
  <si>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</si>
  <si>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</si>
  <si>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</si>
  <si>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</si>
  <si>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</si>
  <si>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</si>
  <si>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</si>
  <si>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</si>
  <si>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</si>
  <si>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</si>
  <si>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</si>
  <si>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</si>
  <si>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</si>
  <si>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</si>
  <si>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</si>
  <si>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</si>
  <si>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</si>
  <si>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</si>
  <si>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</si>
  <si>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</si>
  <si>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</si>
  <si>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</si>
  <si>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</si>
  <si>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</si>
  <si>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</si>
  <si>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</si>
  <si>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</si>
  <si>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</si>
  <si>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</si>
  <si>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</si>
  <si>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</si>
  <si>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</si>
  <si>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</si>
  <si>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</si>
  <si>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</si>
  <si>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</si>
  <si>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</si>
  <si>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</si>
  <si>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</si>
  <si>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</si>
  <si>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</si>
  <si>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</si>
  <si>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</si>
  <si>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</si>
  <si>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</si>
  <si>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</si>
  <si>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</si>
  <si>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</si>
  <si>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</si>
  <si>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</si>
  <si>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</si>
  <si>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</si>
  <si>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</si>
  <si>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</si>
  <si>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</si>
  <si>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</si>
  <si>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</si>
  <si>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</si>
  <si>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</si>
  <si>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</si>
  <si>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</si>
  <si>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</si>
  <si>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</si>
  <si>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</si>
  <si>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</si>
  <si>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</si>
  <si>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</si>
  <si>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</si>
  <si>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</si>
  <si>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</si>
  <si>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</si>
  <si>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</si>
  <si>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</si>
  <si>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</si>
  <si>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</si>
  <si>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</si>
  <si>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</si>
  <si>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</si>
  <si>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</si>
  <si>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</si>
  <si>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</si>
  <si>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</si>
  <si>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</si>
  <si>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</si>
  <si>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</si>
  <si>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</si>
  <si>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</si>
  <si>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</si>
  <si>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</si>
  <si>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</si>
  <si>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</si>
  <si>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</si>
  <si>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</si>
  <si>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</si>
  <si>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</si>
  <si>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</si>
  <si>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</si>
  <si>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</si>
  <si>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</si>
  <si>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</si>
  <si>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</si>
  <si>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</si>
  <si>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</si>
  <si>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</si>
  <si>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</si>
  <si>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</si>
  <si>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</si>
  <si>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</si>
  <si>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</si>
  <si>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</si>
  <si>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</si>
  <si>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</si>
  <si>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</si>
  <si>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</si>
  <si>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</si>
  <si>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</si>
  <si>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</si>
  <si>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</si>
  <si>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</si>
  <si>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</si>
  <si>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</si>
  <si>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</si>
  <si>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</si>
  <si>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</si>
  <si>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</si>
  <si>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</si>
  <si>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</si>
  <si>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</si>
  <si>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</si>
  <si>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</si>
  <si>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</si>
  <si>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</si>
  <si>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</si>
  <si>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</si>
  <si>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</si>
  <si>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</si>
  <si>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</si>
  <si>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</si>
  <si>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</si>
  <si>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</si>
  <si>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</si>
  <si>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</si>
  <si>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</si>
  <si>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</si>
  <si>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</si>
  <si>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</si>
  <si>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</si>
  <si>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</si>
  <si>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</si>
  <si>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</si>
  <si>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</si>
  <si>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</si>
  <si>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</si>
  <si>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</si>
  <si>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</si>
  <si>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</si>
  <si>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</si>
  <si>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</si>
  <si>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</si>
  <si>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</si>
  <si>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</si>
  <si>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</si>
  <si>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</si>
  <si>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</si>
  <si>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</si>
  <si>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</si>
  <si>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</si>
  <si>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</si>
  <si>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</si>
  <si>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</si>
  <si>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</si>
  <si>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</si>
  <si>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</si>
  <si>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</si>
  <si>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</si>
  <si>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</si>
  <si>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</si>
  <si>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</si>
  <si>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</si>
  <si>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</si>
  <si>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</si>
  <si>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</si>
  <si>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</si>
  <si>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</si>
  <si>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</si>
  <si>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</si>
  <si>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</si>
  <si>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</si>
  <si>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</si>
  <si>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</si>
  <si>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</si>
  <si>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</si>
  <si>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</si>
  <si>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</si>
  <si>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</si>
  <si>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</si>
  <si>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</si>
  <si>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</si>
  <si>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</si>
  <si>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</si>
  <si>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</si>
  <si>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</si>
  <si>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</si>
  <si>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</si>
  <si>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</si>
  <si>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</si>
  <si>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</si>
  <si>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</si>
  <si>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</si>
  <si>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</si>
  <si>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</si>
  <si>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</si>
  <si>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</si>
  <si>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</si>
  <si>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</si>
  <si>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</si>
  <si>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</si>
  <si>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</si>
  <si>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</si>
  <si>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</si>
  <si>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</si>
  <si>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</si>
  <si>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</si>
  <si>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</si>
  <si>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</si>
  <si>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</si>
  <si>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</si>
  <si>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</si>
  <si>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</si>
  <si>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</si>
  <si>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</si>
  <si>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</si>
  <si>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</si>
  <si>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</si>
  <si>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</si>
  <si>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</si>
  <si>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</si>
  <si>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</si>
  <si>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</si>
  <si>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</si>
  <si>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</si>
  <si>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</si>
  <si>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</si>
  <si>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</si>
  <si>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</si>
  <si>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</si>
  <si>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</si>
  <si>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</si>
  <si>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</si>
  <si>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</si>
  <si>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</si>
  <si>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</si>
  <si>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</si>
  <si>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</si>
  <si>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</si>
  <si>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</si>
  <si>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</si>
  <si>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</si>
  <si>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</si>
  <si>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</si>
  <si>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</si>
  <si>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</si>
  <si>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</si>
  <si>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</si>
  <si>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</si>
  <si>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</si>
  <si>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</si>
  <si>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</si>
  <si>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</si>
  <si>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</si>
  <si>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</si>
  <si>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</si>
  <si>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</si>
  <si>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</si>
  <si>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</si>
  <si>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</si>
  <si>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</si>
  <si>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</si>
  <si>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</si>
  <si>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</si>
  <si>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</si>
  <si>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</si>
  <si>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</si>
  <si>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</si>
  <si>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</si>
  <si>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</si>
  <si>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</si>
  <si>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</si>
  <si>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</si>
  <si>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</si>
  <si>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</si>
  <si>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</si>
  <si>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</si>
  <si>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</si>
  <si>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</si>
  <si>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</si>
  <si>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</si>
  <si>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</si>
  <si>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</si>
  <si>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</si>
  <si>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</si>
  <si>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</si>
  <si>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</si>
  <si>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</si>
  <si>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</si>
  <si>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</si>
  <si>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</si>
  <si>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</si>
  <si>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</si>
  <si>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</si>
  <si>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</si>
  <si>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</si>
  <si>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</si>
  <si>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</si>
  <si>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</si>
  <si>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</si>
  <si>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</si>
  <si>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</si>
  <si>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</si>
  <si>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</si>
  <si>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</si>
  <si>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</si>
  <si>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</si>
  <si>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</si>
  <si>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</si>
  <si>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</si>
  <si>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</si>
  <si>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</si>
  <si>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</si>
  <si>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</si>
  <si>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</si>
  <si>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</si>
  <si>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</si>
  <si>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</si>
  <si>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</si>
  <si>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</si>
  <si>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</si>
  <si>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</si>
  <si>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</si>
  <si>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</si>
  <si>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</si>
  <si>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</si>
  <si>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</si>
  <si>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</si>
  <si>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</si>
  <si>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</si>
  <si>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</si>
  <si>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</si>
  <si>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</si>
  <si>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</si>
  <si>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</si>
  <si>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</si>
  <si>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</si>
  <si>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</si>
  <si>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</si>
  <si>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</si>
  <si>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</si>
  <si>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</si>
  <si>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</si>
  <si>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</si>
  <si>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</si>
  <si>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</si>
  <si>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</si>
  <si>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</si>
  <si>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</si>
  <si>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</si>
  <si>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</si>
  <si>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</si>
  <si>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</si>
  <si>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</si>
  <si>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</si>
  <si>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</si>
  <si>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</si>
  <si>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</si>
  <si>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</si>
  <si>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</si>
  <si>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</si>
  <si>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</si>
  <si>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</si>
  <si>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</si>
  <si>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</si>
  <si>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</si>
  <si>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</si>
  <si>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</si>
  <si>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</si>
  <si>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</si>
  <si>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</si>
  <si>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</si>
  <si>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</si>
  <si>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</si>
  <si>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</si>
  <si>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</si>
  <si>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</si>
  <si>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</si>
  <si>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</si>
  <si>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</si>
  <si>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</si>
  <si>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</si>
  <si>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</si>
  <si>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</si>
  <si>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</si>
  <si>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</si>
  <si>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</si>
  <si>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</si>
  <si>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</si>
  <si>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</si>
  <si>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</si>
  <si>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</si>
  <si>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</si>
  <si>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</si>
  <si>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</si>
  <si>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</si>
  <si>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</si>
  <si>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</si>
  <si>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</si>
  <si>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</si>
  <si>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</si>
  <si>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</si>
  <si>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</si>
  <si>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</si>
  <si>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</si>
  <si>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</si>
  <si>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</si>
  <si>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</si>
  <si>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</si>
  <si>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</si>
  <si>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</si>
  <si>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</si>
  <si>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</si>
  <si>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</si>
  <si>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</si>
  <si>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</si>
  <si>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</si>
  <si>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</si>
  <si>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</si>
  <si>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</si>
  <si>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</si>
  <si>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</si>
  <si>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</si>
  <si>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</si>
  <si>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</si>
  <si>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</si>
  <si>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</si>
  <si>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</si>
  <si>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</si>
  <si>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</si>
  <si>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</si>
  <si>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</si>
  <si>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</si>
  <si>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</si>
  <si>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</si>
  <si>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</si>
  <si>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</si>
  <si>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</si>
  <si>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</si>
  <si>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</si>
  <si>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</si>
  <si>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</si>
  <si>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</si>
  <si>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</si>
  <si>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</si>
  <si>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</si>
  <si>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</si>
  <si>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</si>
  <si>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</si>
  <si>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</si>
  <si>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</si>
  <si>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</si>
  <si>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</si>
  <si>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</si>
  <si>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</si>
  <si>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</si>
  <si>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</si>
  <si>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</si>
  <si>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</si>
  <si>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</si>
  <si>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</si>
  <si>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</si>
  <si>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</si>
  <si>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</si>
  <si>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</si>
  <si>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</si>
  <si>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</si>
  <si>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</si>
  <si>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</si>
  <si>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</si>
  <si>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</si>
  <si>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</si>
  <si>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</si>
  <si>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</si>
  <si>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</si>
  <si>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</si>
  <si>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</si>
  <si>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</si>
  <si>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</si>
  <si>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</si>
  <si>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</si>
  <si>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</si>
  <si>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</si>
  <si>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</si>
  <si>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</si>
  <si>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</si>
  <si>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</si>
  <si>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</si>
  <si>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</si>
  <si>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</si>
  <si>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</si>
  <si>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</si>
  <si>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</si>
  <si>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</si>
  <si>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</si>
  <si>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</si>
  <si>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</si>
  <si>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</si>
  <si>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</si>
  <si>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</si>
  <si>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</si>
  <si>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</si>
  <si>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</si>
  <si>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</si>
  <si>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</si>
  <si>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</si>
  <si>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</si>
  <si>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</si>
  <si>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</si>
  <si>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</si>
  <si>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</si>
  <si>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</si>
  <si>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</si>
  <si>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</si>
  <si>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</si>
  <si>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</si>
  <si>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</si>
  <si>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</si>
  <si>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</si>
  <si>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</si>
  <si>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</si>
  <si>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</si>
  <si>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</si>
  <si>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</si>
  <si>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</si>
  <si>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</si>
  <si>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</si>
  <si>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</si>
  <si>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</si>
  <si>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</si>
  <si>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</si>
  <si>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</si>
  <si>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</si>
  <si>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</si>
  <si>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</si>
  <si>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</si>
  <si>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</si>
  <si>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</si>
  <si>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</si>
  <si>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</si>
  <si>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</si>
  <si>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</si>
  <si>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</si>
  <si>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</si>
  <si>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</si>
  <si>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</si>
  <si>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</si>
  <si>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</si>
  <si>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</si>
  <si>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</si>
  <si>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</si>
  <si>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</si>
  <si>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</si>
  <si>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</si>
  <si>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</si>
  <si>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</si>
  <si>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</si>
  <si>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</si>
  <si>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</si>
  <si>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</si>
  <si>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</si>
  <si>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</si>
  <si>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</si>
  <si>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</si>
  <si>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</si>
  <si>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</si>
  <si>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</si>
  <si>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</si>
  <si>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</si>
  <si>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</si>
  <si>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</si>
  <si>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</si>
  <si>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</si>
  <si>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</si>
  <si>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</si>
  <si>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</si>
  <si>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</si>
  <si>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</si>
  <si>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</si>
  <si>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</si>
  <si>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</si>
  <si>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</si>
  <si>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</si>
  <si>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</si>
  <si>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</si>
  <si>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</si>
  <si>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</si>
  <si>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</si>
  <si>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</si>
  <si>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</si>
  <si>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</si>
  <si>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</si>
  <si>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</si>
  <si>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</si>
  <si>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</si>
  <si>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</si>
  <si>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</si>
  <si>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</si>
  <si>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</si>
  <si>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</si>
  <si>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</si>
  <si>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</si>
  <si>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</si>
  <si>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</si>
  <si>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</si>
  <si>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</si>
  <si>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</si>
  <si>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</si>
  <si>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</si>
  <si>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</si>
  <si>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</si>
  <si>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</si>
  <si>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</si>
  <si>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</si>
  <si>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</si>
  <si>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</si>
  <si>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</si>
  <si>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</si>
  <si>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</si>
  <si>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</si>
  <si>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</si>
  <si>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</si>
  <si>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</si>
  <si>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</si>
  <si>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</si>
  <si>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</si>
  <si>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</si>
  <si>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</si>
  <si>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</si>
  <si>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</si>
  <si>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</si>
  <si>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</si>
  <si>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</si>
  <si>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</si>
  <si>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</si>
  <si>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</si>
  <si>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</si>
  <si>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</si>
  <si>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</si>
  <si>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</si>
  <si>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</si>
  <si>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</si>
  <si>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</si>
  <si>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</si>
  <si>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</si>
  <si>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</si>
  <si>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</si>
  <si>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</si>
  <si>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</si>
  <si>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</si>
  <si>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</si>
  <si>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</si>
  <si>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</si>
  <si>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</si>
  <si>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</si>
  <si>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</si>
  <si>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</si>
  <si>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</si>
  <si>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</si>
  <si>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</si>
  <si>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</si>
  <si>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</si>
  <si>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</si>
  <si>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</si>
  <si>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</si>
  <si>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</si>
  <si>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</si>
  <si>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</si>
  <si>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</si>
  <si>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</si>
  <si>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</si>
  <si>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</si>
  <si>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</si>
  <si>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</si>
  <si>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</si>
  <si>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</si>
  <si>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</si>
  <si>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</si>
  <si>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</si>
  <si>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</si>
  <si>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</si>
  <si>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</si>
  <si>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</si>
  <si>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</si>
  <si>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</si>
  <si>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</si>
  <si>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</si>
  <si>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</si>
  <si>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</si>
  <si>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</si>
  <si>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</si>
  <si>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</si>
  <si>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</si>
  <si>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</si>
  <si>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</si>
  <si>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</si>
  <si>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</si>
  <si>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</si>
  <si>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</si>
  <si>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</si>
  <si>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</si>
  <si>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</si>
  <si>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</si>
  <si>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</si>
  <si>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</si>
  <si>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</si>
  <si>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</si>
  <si>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</si>
  <si>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</si>
  <si>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</si>
  <si>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</si>
  <si>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</si>
  <si>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</si>
  <si>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</si>
  <si>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</si>
  <si>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</si>
  <si>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</si>
  <si>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</si>
  <si>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</si>
  <si>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</si>
  <si>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</si>
  <si>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</si>
  <si>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</si>
  <si>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</si>
  <si>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</si>
  <si>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</si>
  <si>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</si>
  <si>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</si>
  <si>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</si>
  <si>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</si>
  <si>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</si>
  <si>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</si>
  <si>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</si>
  <si>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</si>
  <si>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</si>
  <si>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</si>
  <si>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</si>
  <si>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</si>
  <si>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</si>
  <si>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</si>
  <si>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</si>
  <si>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</si>
  <si>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</si>
  <si>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</si>
  <si>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</si>
  <si>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</si>
  <si>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</si>
  <si>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</si>
  <si>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</si>
  <si>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</si>
  <si>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</si>
  <si>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</si>
  <si>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</si>
  <si>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</si>
  <si>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</si>
  <si>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</si>
  <si>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</si>
  <si>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</si>
  <si>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</si>
  <si>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</si>
  <si>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</si>
  <si>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</si>
  <si>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</si>
  <si>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</si>
  <si>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</si>
  <si>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</si>
  <si>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</si>
  <si>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</si>
  <si>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</si>
  <si>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</si>
  <si>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</si>
  <si>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</si>
  <si>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</si>
  <si>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</si>
  <si>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</si>
  <si>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</si>
  <si>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</si>
  <si>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</si>
  <si>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</si>
  <si>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</si>
  <si>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</si>
  <si>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</si>
  <si>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</si>
  <si>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</si>
  <si>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</si>
  <si>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</si>
  <si>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</si>
  <si>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</si>
  <si>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</si>
  <si>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</si>
  <si>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</si>
  <si>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</si>
  <si>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</si>
  <si>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</si>
  <si>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</si>
  <si>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</si>
  <si>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</si>
  <si>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</si>
  <si>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</si>
  <si>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</si>
  <si>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</si>
  <si>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</si>
  <si>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</si>
  <si>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</si>
  <si>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</si>
  <si>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</si>
  <si>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</si>
  <si>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</si>
  <si>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</si>
  <si>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</si>
  <si>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</si>
  <si>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</si>
  <si>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</si>
  <si>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</si>
  <si>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</si>
  <si>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</si>
  <si>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</si>
  <si>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</si>
  <si>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</si>
  <si>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</si>
  <si>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</si>
  <si>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</si>
  <si>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</si>
  <si>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</si>
  <si>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</si>
  <si>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</si>
  <si>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</si>
  <si>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</si>
  <si>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</si>
  <si>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</si>
  <si>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</si>
  <si>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</si>
  <si>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</si>
  <si>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</si>
  <si>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</si>
  <si>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</si>
  <si>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</si>
  <si>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</si>
  <si>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</si>
  <si>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</si>
  <si>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</si>
  <si>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</si>
  <si>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</si>
  <si>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</si>
  <si>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</si>
  <si>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</si>
  <si>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</si>
  <si>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</si>
  <si>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</si>
  <si>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</si>
  <si>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</si>
  <si>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</si>
  <si>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</si>
  <si>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</si>
  <si>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</si>
  <si>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</si>
  <si>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</si>
  <si>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</si>
  <si>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</si>
  <si>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</si>
  <si>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</si>
  <si>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</si>
  <si>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</si>
  <si>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</si>
  <si>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</si>
  <si>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</si>
  <si>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</si>
  <si>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</si>
  <si>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</si>
  <si>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</si>
  <si>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</si>
  <si>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</si>
  <si>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</si>
  <si>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</si>
  <si>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</si>
  <si>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</si>
  <si>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</si>
  <si>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</si>
  <si>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</si>
  <si>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</si>
  <si>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</si>
  <si>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</si>
  <si>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</si>
  <si>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</si>
  <si>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</si>
  <si>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</si>
  <si>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</si>
  <si>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</si>
  <si>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</si>
  <si>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</si>
  <si>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</si>
  <si>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</si>
  <si>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</si>
  <si>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</si>
  <si>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</si>
  <si>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</si>
  <si>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</si>
  <si>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</si>
  <si>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</si>
  <si>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</si>
  <si>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</si>
  <si>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</si>
  <si>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</si>
  <si>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</si>
  <si>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</si>
  <si>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</si>
  <si>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</si>
  <si>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</si>
  <si>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</si>
  <si>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</si>
  <si>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</si>
  <si>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</si>
  <si>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</si>
  <si>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</si>
  <si>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</si>
  <si>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</si>
  <si>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</si>
  <si>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</si>
  <si>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</si>
  <si>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</si>
  <si>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</si>
  <si>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</si>
  <si>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</si>
  <si>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</si>
  <si>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</si>
  <si>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</si>
  <si>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</si>
  <si>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</si>
  <si>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</si>
  <si>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</si>
  <si>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</si>
  <si>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</si>
  <si>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</si>
  <si>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</si>
  <si>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</si>
  <si>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</si>
  <si>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</si>
  <si>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</si>
  <si>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</si>
  <si>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</si>
  <si>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</si>
  <si>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</si>
  <si>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</si>
  <si>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</si>
  <si>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</si>
  <si>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</si>
  <si>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</si>
  <si>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</si>
  <si>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</si>
  <si>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</si>
  <si>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</si>
  <si>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</si>
  <si>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</si>
  <si>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</si>
  <si>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</si>
  <si>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</si>
  <si>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</si>
  <si>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</si>
  <si>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</si>
  <si>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</si>
  <si>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</si>
  <si>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</si>
  <si>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</si>
  <si>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</si>
  <si>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</si>
  <si>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</si>
  <si>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</si>
  <si>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</si>
  <si>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</si>
  <si>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</si>
  <si>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</si>
  <si>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</si>
  <si>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</si>
  <si>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</si>
  <si>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</si>
  <si>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</si>
  <si>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</si>
  <si>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</si>
  <si>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</si>
  <si>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</si>
  <si>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</si>
  <si>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</si>
  <si>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</si>
  <si>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</si>
  <si>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</si>
  <si>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</si>
  <si>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</si>
  <si>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</si>
  <si>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</si>
  <si>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</si>
  <si>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</si>
  <si>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</si>
  <si>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</si>
  <si>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</si>
  <si>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</si>
  <si>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</si>
  <si>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</si>
  <si>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</si>
  <si>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</si>
  <si>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</si>
  <si>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</si>
  <si>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</si>
  <si>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</si>
  <si>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</si>
  <si>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</si>
  <si>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</si>
  <si>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</si>
  <si>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</si>
  <si>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</si>
  <si>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</si>
  <si>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</si>
  <si>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</si>
  <si>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</si>
  <si>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</si>
  <si>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</si>
  <si>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</si>
  <si>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</si>
  <si>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</si>
  <si>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</si>
  <si>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</si>
  <si>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</si>
  <si>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</si>
  <si>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</si>
  <si>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</si>
  <si>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</si>
  <si>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</si>
  <si>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</si>
  <si>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</si>
  <si>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</si>
  <si>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</si>
  <si>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</si>
  <si>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</si>
  <si>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</si>
  <si>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</si>
  <si>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</si>
  <si>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</si>
  <si>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</si>
  <si>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</si>
  <si>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</si>
  <si>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</si>
  <si>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</si>
  <si>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</si>
  <si>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</si>
  <si>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</si>
  <si>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</si>
  <si>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</si>
  <si>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</si>
  <si>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</si>
  <si>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</si>
  <si>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</si>
  <si>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</si>
  <si>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</si>
  <si>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</si>
  <si>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</si>
  <si>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</si>
  <si>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</si>
  <si>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</si>
  <si>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</si>
  <si>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</si>
  <si>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</si>
  <si>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</si>
  <si>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</si>
  <si>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</si>
  <si>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</si>
  <si>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</si>
  <si>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</si>
  <si>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</si>
  <si>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</si>
  <si>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</si>
  <si>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</si>
  <si>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</si>
  <si>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</si>
  <si>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</si>
  <si>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</si>
  <si>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</si>
  <si>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</si>
  <si>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</si>
  <si>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</si>
  <si>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</si>
  <si>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</si>
  <si>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</si>
  <si>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</si>
  <si>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</si>
  <si>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</si>
  <si>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</si>
  <si>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</si>
  <si>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</si>
  <si>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</si>
  <si>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</si>
  <si>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</si>
  <si>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</si>
  <si>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</si>
  <si>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</si>
  <si>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</si>
  <si>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</si>
  <si>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</si>
  <si>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</si>
  <si>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</si>
  <si>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</si>
  <si>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</si>
  <si>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</si>
  <si>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</si>
  <si>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</si>
  <si>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</si>
  <si>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</si>
  <si>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</si>
  <si>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</si>
  <si>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</si>
  <si>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</si>
  <si>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</si>
  <si>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</si>
  <si>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</si>
  <si>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</si>
  <si>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</si>
  <si>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</si>
  <si>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</si>
  <si>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</si>
  <si>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</si>
  <si>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</si>
  <si>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</si>
  <si>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</si>
  <si>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</si>
  <si>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</si>
  <si>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</si>
  <si>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</si>
  <si>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</si>
  <si>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</si>
  <si>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</si>
  <si>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</si>
  <si>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</si>
  <si>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</si>
  <si>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</si>
  <si>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</si>
  <si>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</si>
  <si>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</si>
  <si>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</si>
  <si>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</si>
  <si>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</si>
  <si>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</si>
  <si>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</si>
  <si>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</si>
  <si>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</si>
  <si>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</si>
  <si>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</si>
  <si>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</si>
  <si>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</si>
  <si>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</si>
  <si>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</si>
  <si>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</si>
  <si>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</si>
  <si>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</si>
  <si>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</si>
  <si>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</si>
  <si>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</si>
  <si>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</si>
  <si>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</si>
  <si>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</si>
  <si>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</si>
  <si>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</si>
  <si>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</si>
  <si>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</si>
  <si>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</si>
  <si>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</si>
  <si>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</si>
  <si>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</si>
  <si>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</si>
  <si>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</si>
  <si>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</si>
  <si>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</si>
  <si>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</si>
  <si>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</si>
  <si>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</si>
  <si>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</si>
  <si>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</si>
  <si>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</si>
  <si>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</si>
  <si>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</si>
  <si>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</si>
  <si>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</si>
  <si>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</si>
  <si>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</si>
  <si>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</si>
  <si>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</si>
  <si>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</si>
  <si>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</si>
  <si>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</si>
  <si>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</si>
  <si>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</si>
  <si>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</si>
  <si>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</si>
  <si>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</si>
  <si>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</si>
  <si>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</si>
  <si>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</si>
  <si>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</si>
  <si>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</si>
  <si>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</si>
  <si>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</si>
  <si>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</si>
  <si>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</si>
  <si>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</si>
  <si>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</si>
  <si>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</si>
  <si>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</si>
  <si>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</si>
  <si>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</si>
  <si>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</si>
  <si>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</si>
  <si>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</si>
  <si>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</si>
  <si>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</si>
  <si>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</si>
  <si>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</si>
  <si>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</si>
  <si>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</si>
  <si>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</si>
  <si>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</si>
  <si>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</si>
  <si>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</si>
  <si>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</si>
  <si>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</si>
  <si>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</si>
  <si>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</si>
  <si>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</si>
  <si>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</si>
  <si>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</si>
  <si>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</si>
  <si>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</si>
  <si>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</si>
  <si>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</si>
  <si>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</si>
  <si>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</si>
  <si>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</si>
  <si>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</si>
  <si>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</si>
  <si>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</si>
  <si>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</si>
  <si>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</si>
  <si>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</si>
  <si>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</si>
  <si>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</si>
  <si>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</si>
  <si>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</si>
  <si>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</si>
  <si>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</si>
  <si>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</si>
  <si>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</si>
  <si>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</si>
  <si>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</si>
  <si>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</si>
  <si>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</si>
  <si>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</si>
  <si>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</si>
  <si>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</si>
  <si>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</si>
  <si>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</si>
  <si>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</si>
  <si>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</si>
  <si>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</si>
  <si>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</si>
  <si>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</si>
  <si>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</si>
  <si>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</si>
  <si>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</si>
  <si>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</si>
  <si>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</si>
  <si>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</si>
  <si>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</si>
  <si>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</si>
  <si>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</si>
  <si>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</si>
  <si>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</si>
  <si>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</si>
  <si>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</si>
  <si>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</si>
  <si>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</si>
  <si>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</si>
  <si>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</si>
  <si>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</si>
  <si>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</si>
  <si>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</si>
  <si>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</si>
  <si>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</si>
  <si>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</si>
  <si>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</si>
  <si>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</si>
  <si>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</si>
  <si>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</si>
  <si>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</si>
  <si>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</si>
  <si>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</si>
  <si>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</si>
  <si>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</si>
  <si>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</si>
  <si>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</si>
  <si>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</si>
  <si>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</si>
  <si>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</si>
  <si>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</si>
  <si>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</si>
  <si>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</si>
  <si>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</si>
  <si>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</si>
  <si>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</si>
  <si>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</si>
  <si>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</si>
  <si>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</si>
  <si>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</si>
  <si>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</si>
  <si>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</si>
  <si>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</si>
  <si>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</si>
  <si>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</si>
  <si>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</si>
  <si>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</si>
  <si>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</si>
  <si>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</si>
  <si>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</si>
  <si>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</si>
  <si>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</si>
  <si>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</si>
  <si>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</si>
  <si>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</si>
  <si>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</si>
  <si>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</si>
  <si>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</si>
  <si>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</si>
  <si>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</si>
  <si>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</si>
  <si>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</si>
  <si>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</si>
  <si>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</si>
  <si>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</si>
  <si>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</si>
  <si>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</si>
  <si>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</si>
  <si>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</si>
  <si>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</si>
  <si>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</si>
  <si>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</si>
  <si>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</si>
  <si>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</si>
  <si>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</si>
  <si>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</si>
  <si>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</si>
  <si>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</si>
  <si>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</si>
  <si>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</si>
  <si>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</si>
  <si>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</si>
  <si>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</si>
  <si>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</si>
  <si>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</si>
  <si>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</si>
  <si>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</si>
  <si>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</si>
  <si>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</si>
  <si>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</si>
  <si>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</si>
  <si>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</si>
  <si>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</si>
  <si>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</si>
  <si>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</si>
  <si>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</si>
  <si>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</si>
  <si>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</si>
  <si>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</si>
  <si>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</si>
  <si>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</si>
  <si>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</si>
  <si>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</si>
  <si>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</si>
  <si>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</si>
  <si>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</si>
  <si>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</si>
  <si>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</si>
  <si>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</si>
  <si>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</si>
  <si>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</si>
  <si>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</si>
  <si>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</si>
  <si>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</si>
  <si>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</si>
  <si>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</si>
  <si>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</si>
  <si>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</si>
  <si>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</si>
  <si>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</si>
  <si>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</si>
  <si>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</si>
  <si>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</si>
  <si>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</si>
  <si>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</si>
  <si>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</si>
  <si>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</si>
  <si>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</si>
  <si>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</si>
  <si>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</si>
  <si>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</si>
  <si>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</si>
  <si>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</si>
  <si>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</si>
  <si>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</si>
  <si>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</si>
  <si>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</si>
  <si>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</si>
  <si>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</si>
  <si>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</si>
  <si>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</si>
  <si>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</si>
  <si>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</si>
  <si>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</si>
  <si>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</si>
  <si>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</si>
  <si>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</si>
  <si>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</si>
  <si>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</si>
  <si>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</si>
  <si>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</si>
  <si>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</si>
  <si>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</si>
  <si>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</si>
  <si>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</si>
  <si>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</si>
  <si>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</si>
  <si>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</si>
  <si>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</si>
  <si>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</si>
  <si>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</si>
  <si>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</si>
  <si>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</si>
  <si>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</si>
  <si>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</si>
  <si>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</si>
  <si>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</si>
  <si>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</si>
  <si>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</si>
  <si>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</si>
  <si>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</si>
  <si>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</si>
  <si>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</si>
  <si>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</si>
  <si>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</si>
  <si>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</si>
  <si>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</si>
  <si>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</si>
  <si>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</si>
  <si>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</si>
  <si>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</si>
  <si>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</si>
  <si>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</si>
  <si>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</si>
  <si>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</si>
  <si>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</si>
  <si>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</si>
  <si>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</si>
  <si>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</si>
  <si>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</si>
  <si>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</si>
  <si>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</si>
  <si>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</si>
  <si>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</si>
  <si>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</si>
  <si>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</si>
  <si>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</si>
  <si>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</si>
  <si>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</si>
  <si>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</si>
  <si>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</si>
  <si>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</si>
  <si>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</si>
  <si>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</si>
  <si>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</si>
  <si>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</si>
  <si>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</si>
  <si>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</si>
  <si>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</si>
  <si>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</si>
  <si>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</si>
  <si>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</si>
  <si>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</si>
  <si>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</si>
  <si>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</si>
  <si>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</si>
  <si>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</si>
  <si>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</si>
  <si>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</si>
  <si>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</si>
  <si>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</si>
  <si>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</si>
  <si>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</si>
  <si>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</si>
  <si>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</si>
  <si>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</si>
  <si>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</si>
  <si>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</si>
  <si>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</si>
  <si>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</si>
  <si>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</si>
  <si>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</si>
  <si>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</si>
  <si>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</si>
  <si>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</si>
  <si>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</si>
  <si>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</si>
  <si>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</si>
  <si>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</si>
  <si>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</si>
  <si>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</si>
  <si>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</si>
  <si>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</si>
  <si>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</si>
  <si>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</si>
  <si>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</si>
  <si>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</si>
  <si>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</si>
  <si>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</si>
  <si>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</si>
  <si>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</si>
  <si>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</si>
  <si>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</si>
  <si>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</si>
  <si>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</si>
  <si>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</si>
  <si>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</si>
  <si>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</si>
  <si>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</si>
  <si>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</si>
  <si>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</si>
  <si>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</si>
  <si>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</si>
  <si>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</si>
  <si>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</si>
  <si>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</si>
  <si>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</si>
  <si>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</si>
  <si>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</si>
  <si>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</si>
  <si>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</si>
  <si>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</si>
  <si>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</si>
  <si>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</si>
  <si>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</si>
  <si>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</si>
  <si>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</si>
  <si>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</si>
  <si>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</si>
  <si>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</si>
  <si>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</si>
  <si>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</si>
  <si>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</si>
  <si>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</si>
  <si>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</si>
  <si>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</si>
  <si>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</si>
  <si>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</si>
  <si>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</si>
  <si>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</si>
  <si>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</si>
  <si>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</si>
  <si>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</si>
  <si>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</si>
  <si>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</si>
  <si>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</si>
  <si>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</si>
  <si>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</si>
  <si>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</si>
  <si>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</si>
  <si>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</si>
  <si>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</si>
  <si>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</si>
  <si>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</si>
  <si>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</si>
  <si>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</si>
  <si>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</si>
  <si>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</si>
  <si>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</si>
  <si>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</si>
  <si>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</si>
  <si>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</si>
  <si>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</si>
  <si>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</si>
  <si>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</si>
  <si>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</si>
  <si>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</si>
  <si>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</si>
  <si>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</si>
  <si>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</si>
  <si>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</si>
  <si>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</si>
  <si>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</si>
  <si>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</si>
  <si>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</si>
  <si>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</si>
  <si>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</si>
  <si>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</si>
  <si>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</si>
  <si>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</si>
  <si>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</si>
  <si>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</si>
  <si>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</si>
  <si>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</si>
  <si>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</si>
  <si>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</si>
  <si>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</si>
  <si>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</si>
  <si>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</si>
  <si>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</si>
  <si>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</si>
  <si>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</si>
  <si>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</si>
  <si>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</si>
  <si>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</si>
  <si>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</si>
  <si>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</si>
  <si>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</si>
  <si>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</si>
  <si>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</si>
  <si>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</si>
  <si>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</si>
  <si>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</si>
  <si>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</si>
  <si>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</si>
  <si>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</si>
  <si>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</si>
  <si>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</si>
  <si>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</si>
  <si>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</si>
  <si>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</si>
  <si>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</si>
  <si>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</si>
  <si>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</si>
  <si>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</si>
  <si>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</si>
  <si>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</si>
  <si>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</si>
  <si>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</si>
  <si>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</si>
  <si>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</si>
  <si>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</si>
  <si>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</si>
  <si>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</si>
  <si>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</si>
  <si>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</si>
  <si>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</si>
  <si>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</si>
  <si>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</si>
  <si>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</si>
  <si>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</si>
  <si>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</si>
  <si>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</si>
  <si>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</si>
  <si>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</si>
  <si>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</si>
  <si>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</si>
  <si>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</si>
  <si>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</si>
  <si>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</si>
  <si>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</si>
  <si>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</si>
  <si>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</si>
  <si>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</si>
  <si>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</si>
  <si>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</si>
  <si>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</si>
  <si>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</si>
  <si>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</si>
  <si>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</si>
  <si>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</si>
  <si>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</si>
  <si>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</si>
  <si>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</si>
  <si>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</si>
  <si>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</si>
  <si>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</si>
  <si>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</si>
  <si>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</si>
  <si>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</si>
  <si>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</si>
  <si>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</si>
  <si>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</si>
  <si>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</si>
  <si>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</si>
  <si>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</si>
  <si>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</si>
  <si>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</si>
  <si>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</si>
  <si>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</si>
  <si>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</si>
  <si>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</si>
  <si>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</si>
  <si>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</si>
  <si>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</si>
  <si>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</si>
  <si>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</si>
  <si>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</si>
  <si>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</si>
  <si>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</si>
  <si>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</si>
  <si>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</si>
  <si>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</si>
  <si>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</si>
  <si>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</si>
  <si>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</si>
  <si>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</si>
  <si>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</si>
  <si>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</si>
  <si>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</si>
  <si>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</si>
  <si>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</si>
  <si>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</si>
  <si>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</si>
  <si>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</si>
  <si>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</si>
  <si>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</si>
  <si>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</si>
  <si>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</si>
  <si>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</si>
  <si>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</si>
  <si>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</si>
  <si>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</si>
  <si>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</si>
  <si>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</si>
  <si>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</si>
  <si>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</si>
  <si>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</si>
  <si>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</si>
  <si>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</si>
  <si>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</si>
  <si>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</si>
  <si>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</si>
  <si>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</si>
  <si>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</si>
  <si>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</si>
  <si>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</si>
  <si>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</si>
  <si>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</si>
  <si>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</si>
  <si>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</si>
  <si>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</si>
  <si>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</si>
  <si>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</si>
  <si>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</si>
  <si>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</si>
  <si>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</si>
  <si>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</si>
  <si>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</si>
  <si>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</si>
  <si>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</si>
  <si>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</si>
  <si>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</si>
  <si>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</si>
  <si>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</si>
  <si>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</si>
  <si>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</si>
  <si>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</si>
  <si>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</si>
  <si>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</si>
  <si>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</si>
  <si>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</si>
  <si>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</si>
  <si>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</si>
  <si>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</si>
  <si>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</si>
  <si>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</si>
  <si>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</si>
  <si>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</si>
  <si>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</si>
  <si>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</si>
  <si>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</si>
  <si>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</si>
  <si>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</si>
  <si>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</si>
  <si>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</si>
  <si>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</si>
  <si>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</si>
  <si>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</si>
  <si>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</si>
  <si>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</si>
  <si>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</si>
  <si>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</si>
  <si>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</si>
  <si>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</si>
  <si>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</si>
  <si>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</si>
  <si>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</si>
  <si>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</si>
  <si>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</si>
  <si>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</si>
  <si>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</si>
  <si>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</si>
  <si>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</si>
  <si>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</si>
  <si>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</si>
  <si>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</si>
  <si>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</si>
  <si>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</si>
  <si>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</si>
  <si>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</si>
  <si>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</si>
  <si>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</si>
  <si>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</si>
  <si>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</si>
  <si>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</si>
  <si>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</si>
  <si>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</si>
  <si>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</si>
  <si>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</si>
  <si>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</si>
  <si>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</si>
  <si>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</si>
  <si>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</si>
  <si>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</si>
  <si>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</si>
  <si>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</si>
  <si>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</si>
  <si>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</si>
  <si>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</si>
  <si>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</si>
  <si>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</si>
  <si>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</si>
  <si>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</si>
  <si>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</si>
  <si>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</si>
  <si>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</si>
  <si>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</si>
  <si>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</si>
  <si>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</si>
  <si>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</si>
  <si>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</si>
  <si>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</si>
  <si>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</si>
  <si>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</si>
  <si>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</si>
  <si>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</si>
  <si>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</si>
  <si>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</si>
  <si>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</si>
  <si>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</si>
  <si>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</si>
  <si>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</si>
  <si>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</si>
  <si>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</si>
  <si>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</si>
  <si>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</si>
  <si>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</si>
  <si>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</si>
  <si>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</si>
  <si>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</si>
  <si>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</si>
  <si>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</si>
  <si>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</si>
  <si>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</si>
  <si>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</si>
  <si>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</si>
  <si>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</si>
  <si>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</si>
  <si>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</si>
  <si>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</si>
  <si>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</si>
  <si>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</si>
  <si>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</si>
  <si>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</si>
  <si>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</si>
  <si>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</si>
  <si>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</si>
  <si>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</si>
  <si>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</si>
  <si>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</si>
  <si>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</si>
  <si>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</si>
  <si>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</si>
  <si>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</si>
  <si>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</si>
  <si>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</si>
  <si>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</si>
  <si>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</si>
  <si>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</si>
  <si>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</si>
  <si>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</si>
  <si>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</si>
  <si>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</si>
  <si>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</si>
  <si>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</si>
  <si>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</si>
  <si>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</si>
  <si>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</si>
  <si>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</si>
  <si>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</si>
  <si>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</si>
  <si>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</si>
  <si>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</si>
  <si>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</si>
  <si>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</si>
  <si>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</si>
  <si>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</si>
  <si>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</si>
  <si>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</si>
  <si>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</si>
  <si>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</si>
  <si>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</si>
  <si>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</si>
  <si>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</si>
  <si>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</si>
  <si>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</si>
  <si>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</si>
  <si>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</si>
  <si>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</si>
  <si>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</si>
  <si>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</si>
  <si>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</si>
  <si>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</si>
  <si>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</si>
  <si>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</si>
  <si>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</si>
  <si>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</si>
  <si>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</si>
  <si>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</si>
  <si>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</si>
  <si>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</si>
  <si>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</si>
  <si>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</si>
  <si>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</si>
  <si>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</si>
  <si>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</si>
  <si>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</si>
  <si>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</si>
  <si>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</si>
  <si>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</si>
  <si>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</si>
  <si>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</si>
  <si>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</si>
  <si>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</si>
  <si>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</si>
  <si>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</si>
  <si>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</si>
  <si>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</si>
  <si>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</si>
  <si>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</si>
  <si>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</si>
  <si>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</si>
  <si>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</si>
  <si>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</si>
  <si>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</si>
  <si>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</si>
  <si>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</si>
  <si>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</si>
  <si>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</si>
  <si>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</si>
  <si>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</si>
  <si>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</si>
  <si>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</si>
  <si>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</si>
  <si>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</si>
  <si>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</si>
  <si>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</si>
  <si>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</si>
  <si>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</si>
  <si>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</si>
  <si>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</si>
  <si>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</si>
  <si>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</si>
  <si>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</si>
  <si>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</si>
  <si>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</si>
  <si>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</si>
  <si>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</si>
  <si>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</si>
  <si>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</si>
  <si>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</si>
  <si>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</si>
  <si>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</si>
  <si>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</si>
  <si>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</si>
  <si>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</si>
  <si>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</si>
  <si>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</si>
  <si>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</si>
  <si>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</si>
  <si>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</si>
  <si>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</si>
  <si>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</si>
  <si>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</si>
  <si>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</si>
  <si>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</si>
  <si>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</si>
  <si>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</si>
  <si>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</si>
  <si>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</si>
  <si>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</si>
  <si>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</si>
  <si>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</si>
  <si>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</si>
  <si>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</si>
  <si>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</si>
  <si>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</si>
  <si>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</si>
  <si>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</si>
  <si>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</si>
  <si>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</si>
  <si>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</si>
  <si>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</si>
  <si>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</si>
  <si>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</si>
  <si>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</si>
  <si>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</si>
  <si>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</si>
  <si>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</si>
  <si>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</si>
  <si>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</si>
  <si>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</si>
  <si>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</si>
  <si>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</si>
  <si>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</si>
  <si>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</si>
  <si>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</si>
  <si>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</si>
  <si>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</si>
  <si>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</si>
  <si>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</si>
  <si>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</si>
  <si>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</si>
  <si>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</si>
  <si>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</si>
  <si>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</si>
  <si>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</si>
  <si>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</si>
  <si>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</si>
  <si>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</si>
  <si>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</si>
  <si>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</si>
  <si>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</si>
  <si>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</si>
  <si>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</si>
  <si>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</si>
  <si>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</si>
  <si>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</si>
  <si>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</si>
  <si>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</si>
  <si>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</si>
  <si>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</si>
  <si>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</si>
  <si>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</si>
  <si>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</si>
  <si>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</si>
  <si>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</si>
  <si>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</si>
  <si>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</si>
  <si>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</si>
  <si>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</si>
  <si>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</si>
  <si>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</si>
  <si>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</si>
  <si>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</si>
  <si>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</si>
  <si>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</si>
  <si>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</si>
  <si>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</si>
  <si>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</si>
  <si>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</si>
  <si>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</si>
  <si>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</si>
  <si>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</si>
  <si>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</si>
  <si>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</si>
  <si>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</si>
  <si>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</si>
  <si>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</si>
  <si>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</si>
  <si>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</si>
  <si>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</si>
  <si>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</si>
  <si>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</si>
  <si>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</si>
  <si>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</si>
  <si>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</si>
  <si>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</si>
  <si>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</si>
  <si>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</si>
  <si>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</si>
  <si>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</si>
  <si>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</si>
  <si>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</si>
  <si>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</si>
  <si>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</si>
  <si>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</si>
  <si>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</si>
  <si>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</si>
  <si>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</si>
  <si>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</si>
  <si>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</si>
  <si>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</si>
  <si>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</si>
  <si>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</si>
  <si>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</si>
  <si>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</si>
  <si>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</si>
  <si>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</si>
  <si>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</si>
  <si>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</si>
  <si>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</si>
  <si>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</si>
  <si>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</si>
  <si>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</si>
  <si>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</si>
  <si>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</si>
  <si>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</si>
  <si>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</si>
  <si>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</si>
  <si>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</si>
  <si>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</si>
  <si>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</si>
  <si>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</si>
  <si>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</si>
  <si>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</si>
  <si>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</si>
  <si>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</si>
  <si>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</si>
  <si>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</si>
  <si>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</si>
  <si>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</si>
  <si>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</si>
  <si>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</si>
  <si>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</si>
  <si>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</si>
  <si>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</si>
  <si>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</si>
  <si>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</si>
  <si>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</si>
  <si>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</si>
  <si>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</si>
  <si>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</si>
  <si>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</si>
  <si>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</si>
  <si>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</si>
  <si>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</si>
  <si>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</si>
  <si>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</si>
  <si>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</si>
  <si>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</si>
  <si>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</si>
  <si>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</si>
  <si>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</si>
  <si>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</si>
  <si>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</si>
  <si>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</si>
  <si>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</si>
  <si>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</si>
  <si>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</si>
  <si>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</si>
  <si>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</si>
  <si>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</si>
  <si>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</si>
  <si>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</si>
  <si>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</si>
  <si>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</si>
  <si>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</si>
  <si>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</si>
  <si>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</si>
  <si>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</si>
  <si>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</si>
  <si>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</si>
  <si>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</si>
  <si>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</si>
  <si>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</si>
  <si>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</si>
  <si>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</si>
  <si>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</si>
  <si>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</si>
  <si>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</si>
  <si>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</si>
  <si>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</si>
  <si>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</si>
  <si>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</si>
  <si>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</si>
  <si>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</si>
  <si>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</si>
  <si>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</si>
  <si>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</si>
  <si>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</si>
  <si>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</si>
  <si>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</si>
  <si>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</si>
  <si>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</si>
  <si>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</si>
  <si>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</si>
  <si>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</si>
  <si>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</si>
  <si>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</si>
  <si>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</si>
  <si>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</si>
  <si>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</si>
  <si>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</si>
  <si>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</si>
  <si>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</si>
  <si>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</si>
  <si>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</si>
  <si>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</si>
  <si>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</si>
  <si>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</si>
  <si>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</si>
  <si>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</si>
  <si>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</si>
  <si>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</si>
  <si>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</si>
  <si>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</si>
  <si>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</si>
  <si>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</si>
  <si>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</si>
  <si>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</si>
  <si>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</si>
  <si>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</si>
  <si>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</si>
  <si>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</si>
  <si>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</si>
  <si>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</si>
  <si>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</si>
  <si>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</si>
  <si>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</si>
  <si>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</si>
  <si>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</si>
  <si>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</si>
  <si>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</si>
  <si>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</si>
  <si>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</si>
  <si>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</si>
  <si>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</si>
  <si>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</si>
  <si>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</si>
  <si>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</si>
  <si>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</si>
  <si>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</si>
  <si>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</si>
  <si>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</si>
  <si>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</si>
  <si>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</si>
  <si>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</si>
  <si>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</si>
  <si>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</si>
  <si>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</si>
  <si>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</si>
  <si>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</si>
  <si>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</si>
  <si>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</si>
  <si>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</si>
  <si>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</si>
  <si>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</si>
  <si>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</si>
  <si>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</si>
  <si>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</si>
  <si>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</si>
  <si>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</si>
  <si>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</si>
  <si>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</si>
  <si>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</si>
  <si>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</si>
  <si>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</si>
  <si>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</si>
  <si>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</si>
  <si>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</si>
  <si>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</si>
  <si>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</si>
  <si>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</si>
  <si>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</si>
  <si>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</si>
  <si>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</si>
  <si>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</si>
  <si>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</si>
  <si>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</si>
  <si>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</si>
  <si>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</si>
  <si>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</si>
  <si>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</si>
  <si>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</si>
  <si>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</si>
  <si>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</si>
  <si>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</si>
  <si>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</si>
  <si>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</si>
  <si>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</si>
  <si>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</si>
  <si>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</si>
  <si>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</si>
  <si>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</si>
  <si>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</si>
  <si>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</si>
  <si>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</si>
  <si>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</si>
  <si>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</si>
  <si>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</si>
  <si>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</si>
  <si>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</si>
  <si>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</si>
  <si>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</si>
  <si>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</si>
  <si>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</si>
  <si>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</si>
  <si>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</si>
  <si>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</si>
  <si>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</si>
  <si>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</si>
  <si>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</si>
  <si>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</si>
  <si>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</si>
  <si>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</si>
  <si>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</si>
  <si>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</si>
  <si>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</si>
  <si>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</si>
  <si>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</si>
  <si>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</si>
  <si>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</si>
  <si>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</si>
  <si>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</si>
  <si>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</si>
  <si>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</si>
  <si>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</si>
  <si>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</si>
  <si>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</si>
  <si>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</si>
  <si>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</si>
  <si>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</si>
  <si>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</si>
  <si>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</si>
  <si>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</si>
  <si>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</si>
  <si>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</si>
  <si>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</si>
  <si>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</si>
  <si>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</si>
  <si>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</si>
  <si>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</si>
  <si>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</si>
  <si>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</si>
  <si>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</si>
  <si>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</si>
  <si>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</si>
  <si>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</si>
  <si>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</si>
  <si>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</si>
  <si>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</si>
  <si>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</si>
  <si>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</si>
  <si>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</si>
  <si>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</si>
  <si>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</si>
  <si>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</si>
  <si>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</si>
  <si>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</si>
  <si>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</si>
  <si>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</si>
  <si>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</si>
  <si>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</si>
  <si>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</si>
  <si>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</si>
  <si>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</si>
  <si>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</si>
  <si>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</si>
  <si>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</si>
  <si>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</si>
  <si>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</si>
  <si>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</si>
  <si>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</si>
  <si>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</si>
  <si>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</si>
  <si>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</si>
  <si>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</si>
  <si>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</si>
  <si>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</si>
  <si>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</si>
  <si>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</si>
  <si>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</si>
  <si>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</si>
  <si>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</si>
  <si>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</si>
  <si>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</si>
  <si>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</si>
  <si>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</si>
  <si>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</si>
  <si>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</si>
  <si>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</si>
  <si>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</si>
  <si>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</si>
  <si>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</si>
  <si>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</si>
  <si>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</si>
  <si>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</si>
  <si>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</si>
  <si>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</si>
  <si>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</si>
  <si>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</si>
  <si>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</si>
  <si>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</si>
  <si>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</si>
  <si>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</si>
  <si>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</si>
  <si>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</si>
  <si>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</si>
  <si>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</si>
  <si>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</si>
  <si>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</si>
  <si>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</si>
  <si>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</si>
  <si>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</si>
  <si>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</si>
  <si>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</si>
  <si>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</si>
  <si>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</si>
  <si>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</si>
  <si>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</si>
  <si>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</si>
  <si>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</si>
  <si>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</si>
  <si>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</si>
  <si>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</si>
  <si>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</si>
  <si>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</si>
  <si>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</si>
  <si>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</si>
  <si>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</si>
  <si>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</si>
  <si>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</si>
  <si>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</si>
  <si>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</si>
  <si>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</si>
  <si>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</si>
  <si>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</si>
  <si>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</si>
  <si>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</si>
  <si>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</si>
  <si>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</si>
  <si>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</si>
  <si>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</si>
  <si>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</si>
  <si>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</si>
  <si>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</si>
  <si>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</si>
  <si>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</si>
  <si>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</si>
  <si>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</si>
  <si>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</si>
  <si>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</si>
  <si>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</si>
  <si>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</si>
  <si>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</si>
  <si>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</si>
  <si>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</si>
  <si>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</si>
  <si>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</si>
  <si>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</si>
  <si>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</si>
  <si>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</si>
  <si>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</si>
  <si>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</si>
  <si>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</si>
  <si>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</si>
  <si>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</si>
  <si>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</si>
  <si>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</si>
  <si>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</si>
  <si>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</si>
  <si>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</si>
  <si>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</si>
  <si>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</si>
  <si>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</si>
  <si>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</si>
  <si>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</si>
  <si>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</si>
  <si>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</si>
  <si>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</si>
  <si>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</si>
  <si>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</si>
  <si>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</si>
  <si>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</si>
  <si>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</si>
  <si>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</si>
  <si>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</si>
  <si>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</si>
  <si>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</si>
  <si>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</si>
  <si>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</si>
  <si>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</si>
  <si>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</si>
  <si>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</si>
  <si>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</si>
  <si>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</si>
  <si>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</si>
  <si>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</si>
  <si>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</si>
  <si>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</si>
  <si>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</si>
  <si>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</si>
  <si>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</si>
  <si>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</si>
  <si>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</si>
  <si>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</si>
  <si>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</si>
  <si>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</si>
  <si>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</si>
  <si>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</si>
  <si>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</si>
  <si>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</si>
  <si>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</si>
  <si>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</si>
  <si>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</si>
  <si>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</si>
  <si>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</si>
  <si>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</si>
  <si>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</si>
  <si>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</si>
  <si>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</si>
  <si>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</si>
  <si>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</si>
  <si>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</si>
  <si>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</si>
  <si>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</si>
  <si>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</si>
  <si>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</si>
  <si>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</si>
  <si>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</si>
  <si>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</si>
  <si>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</si>
  <si>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</si>
  <si>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</si>
  <si>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</si>
  <si>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</si>
  <si>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</si>
  <si>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</si>
  <si>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</si>
  <si>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</si>
  <si>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</si>
  <si>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</si>
  <si>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</si>
  <si>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</si>
  <si>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</si>
  <si>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</si>
  <si>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</si>
  <si>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</si>
  <si>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</si>
  <si>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</si>
  <si>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</si>
  <si>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</si>
  <si>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</si>
  <si>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</si>
  <si>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</si>
  <si>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</si>
  <si>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</si>
  <si>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</si>
  <si>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</si>
  <si>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</si>
  <si>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</si>
  <si>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</si>
  <si>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</si>
  <si>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</si>
  <si>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</si>
  <si>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</si>
  <si>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</si>
  <si>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</si>
  <si>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</si>
  <si>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</si>
  <si>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</si>
  <si>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</si>
  <si>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</si>
  <si>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</si>
  <si>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</si>
  <si>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</si>
  <si>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</si>
  <si>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</si>
  <si>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</si>
  <si>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</si>
  <si>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</si>
  <si>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</si>
  <si>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</si>
  <si>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</si>
  <si>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</si>
  <si>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</si>
  <si>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</si>
  <si>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</si>
  <si>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</si>
  <si>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</si>
  <si>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</si>
  <si>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</si>
  <si>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</si>
  <si>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</si>
  <si>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</si>
  <si>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</si>
  <si>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</si>
  <si>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</si>
  <si>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</si>
  <si>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</si>
  <si>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</si>
  <si>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</si>
  <si>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</si>
  <si>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</si>
  <si>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</si>
  <si>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</si>
  <si>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</si>
  <si>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</si>
  <si>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</si>
  <si>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</si>
  <si>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</si>
  <si>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</si>
  <si>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</si>
  <si>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</si>
  <si>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</si>
  <si>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</si>
  <si>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</si>
  <si>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</si>
  <si>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</si>
  <si>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</si>
  <si>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</si>
  <si>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</si>
  <si>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</si>
  <si>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</si>
  <si>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</si>
  <si>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</si>
  <si>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</si>
  <si>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</si>
  <si>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</si>
  <si>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</si>
  <si>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</si>
  <si>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</si>
  <si>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</si>
  <si>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</si>
  <si>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</si>
  <si>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</si>
  <si>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</si>
  <si>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</si>
  <si>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</si>
  <si>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</si>
  <si>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</si>
  <si>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</si>
  <si>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</si>
  <si>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</si>
  <si>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</si>
  <si>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</si>
  <si>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</si>
  <si>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</si>
  <si>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</si>
  <si>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</si>
  <si>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</si>
  <si>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</si>
  <si>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</si>
  <si>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</si>
  <si>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</si>
  <si>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</si>
  <si>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</si>
  <si>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</si>
  <si>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</si>
  <si>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</si>
  <si>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</si>
  <si>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</si>
  <si>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</si>
  <si>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</si>
  <si>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</si>
  <si>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</si>
  <si>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</si>
  <si>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</si>
  <si>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</si>
  <si>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</si>
  <si>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</si>
  <si>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</si>
  <si>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</si>
  <si>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</si>
  <si>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</si>
  <si>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</si>
  <si>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</si>
  <si>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</si>
  <si>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</si>
  <si>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</si>
  <si>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</si>
  <si>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</si>
  <si>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</si>
  <si>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</si>
  <si>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</si>
  <si>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</si>
  <si>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</si>
  <si>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</si>
  <si>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</si>
  <si>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</si>
  <si>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</si>
  <si>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</si>
  <si>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</si>
  <si>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</si>
  <si>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</si>
  <si>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</si>
  <si>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</si>
  <si>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</si>
  <si>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</si>
  <si>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</si>
  <si>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</si>
  <si>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</si>
  <si>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</si>
  <si>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</si>
  <si>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</si>
  <si>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</si>
  <si>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</si>
  <si>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</si>
  <si>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</si>
  <si>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</si>
  <si>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</si>
  <si>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</si>
  <si>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</si>
  <si>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</si>
  <si>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</si>
  <si>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</si>
  <si>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</si>
  <si>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</si>
  <si>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</si>
  <si>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</si>
  <si>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</si>
  <si>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</si>
  <si>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</si>
  <si>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</si>
  <si>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</si>
  <si>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</si>
  <si>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</si>
  <si>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</si>
  <si>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</si>
  <si>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</si>
  <si>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</si>
  <si>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</si>
  <si>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</si>
  <si>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</si>
  <si>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</si>
  <si>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</si>
  <si>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</si>
  <si>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</si>
  <si>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</si>
  <si>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</si>
  <si>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</si>
  <si>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</si>
  <si>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</si>
  <si>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</si>
  <si>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</si>
  <si>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</si>
  <si>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</si>
  <si>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</si>
  <si>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</si>
  <si>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</si>
  <si>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</si>
  <si>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</si>
  <si>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</si>
  <si>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</si>
  <si>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</si>
  <si>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</si>
  <si>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</si>
  <si>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</si>
  <si>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</si>
  <si>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</si>
  <si>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</si>
  <si>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</si>
  <si>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</si>
  <si>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</si>
  <si>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</si>
  <si>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</si>
  <si>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</si>
  <si>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</si>
  <si>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</si>
  <si>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</si>
  <si>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</si>
  <si>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</si>
  <si>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</si>
  <si>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</si>
  <si>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</si>
  <si>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</si>
  <si>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</si>
  <si>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</si>
  <si>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</si>
  <si>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</si>
  <si>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</si>
  <si>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</si>
  <si>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</si>
  <si>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</si>
  <si>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</si>
  <si>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</si>
  <si>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</si>
  <si>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</si>
  <si>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</si>
  <si>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</si>
  <si>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</si>
  <si>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</si>
  <si>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</si>
  <si>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</si>
  <si>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</si>
  <si>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</si>
  <si>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</si>
  <si>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</si>
  <si>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</si>
  <si>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</si>
  <si>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</si>
  <si>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</si>
  <si>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</si>
  <si>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</si>
  <si>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</si>
  <si>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</si>
  <si>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</si>
  <si>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</si>
  <si>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</si>
  <si>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</si>
  <si>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</si>
  <si>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</si>
  <si>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</si>
  <si>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</si>
  <si>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</si>
  <si>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</si>
  <si>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</si>
  <si>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</si>
  <si>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</si>
  <si>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</si>
  <si>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</si>
  <si>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</si>
  <si>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</si>
  <si>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</si>
  <si>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</si>
  <si>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</si>
  <si>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</si>
  <si>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</si>
  <si>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</si>
  <si>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</si>
  <si>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</si>
  <si>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</si>
  <si>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</si>
  <si>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</si>
  <si>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</si>
  <si>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</si>
  <si>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</si>
  <si>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</si>
  <si>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</si>
  <si>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</si>
  <si>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</si>
  <si>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</si>
  <si>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</si>
  <si>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</si>
  <si>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</si>
  <si>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</si>
  <si>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</si>
  <si>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</si>
  <si>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</si>
  <si>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</si>
  <si>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</si>
  <si>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</si>
  <si>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</si>
  <si>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</si>
  <si>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</si>
  <si>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</si>
  <si>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</si>
  <si>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</si>
  <si>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</si>
  <si>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</si>
  <si>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</si>
  <si>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</si>
  <si>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</si>
  <si>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</si>
  <si>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</si>
  <si>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</si>
  <si>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</si>
  <si>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</si>
  <si>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</si>
  <si>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</si>
  <si>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</si>
  <si>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</si>
  <si>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</si>
  <si>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</si>
  <si>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</si>
  <si>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</si>
  <si>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</si>
  <si>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</si>
  <si>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</si>
  <si>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</si>
  <si>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</si>
  <si>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</si>
  <si>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</si>
  <si>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</si>
  <si>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</si>
  <si>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</si>
  <si>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</si>
  <si>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</si>
  <si>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</si>
  <si>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</si>
  <si>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</si>
  <si>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</si>
  <si>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</si>
  <si>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</si>
  <si>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</si>
  <si>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</si>
  <si>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</si>
  <si>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</si>
  <si>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</si>
  <si>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</si>
  <si>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</si>
  <si>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</si>
  <si>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</si>
  <si>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</si>
  <si>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</si>
  <si>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</si>
  <si>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</si>
  <si>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</si>
  <si>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</si>
  <si>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</si>
  <si>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</si>
  <si>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</si>
  <si>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</si>
  <si>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</si>
  <si>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</si>
  <si>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</si>
  <si>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</si>
  <si>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</si>
  <si>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</si>
  <si>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</si>
  <si>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</si>
  <si>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</si>
  <si>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</si>
  <si>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</si>
  <si>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</si>
  <si>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</si>
  <si>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</si>
  <si>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</si>
  <si>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</si>
  <si>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</si>
  <si>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</si>
  <si>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</si>
  <si>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</si>
  <si>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</si>
  <si>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</si>
  <si>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</si>
  <si>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</si>
  <si>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</si>
  <si>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</si>
  <si>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</si>
  <si>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</si>
  <si>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</si>
  <si>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</si>
  <si>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</si>
  <si>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</si>
  <si>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</si>
  <si>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</si>
  <si>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</si>
  <si>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</si>
  <si>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</si>
  <si>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</si>
  <si>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</si>
  <si>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</si>
  <si>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</si>
  <si>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</si>
  <si>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</si>
  <si>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</si>
  <si>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</si>
  <si>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</si>
  <si>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</si>
  <si>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</si>
  <si>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</si>
  <si>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</si>
  <si>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</si>
  <si>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</si>
  <si>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</si>
  <si>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</si>
  <si>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</si>
  <si>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</si>
  <si>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</si>
  <si>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</si>
  <si>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</si>
  <si>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</si>
  <si>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</si>
  <si>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</si>
  <si>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</si>
  <si>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</si>
  <si>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</si>
  <si>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</si>
  <si>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</si>
  <si>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</si>
  <si>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</si>
  <si>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</si>
  <si>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</si>
  <si>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</si>
  <si>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</si>
  <si>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</si>
  <si>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</si>
  <si>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</si>
  <si>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</si>
  <si>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</si>
  <si>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</si>
  <si>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</si>
  <si>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</si>
  <si>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</si>
  <si>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</si>
  <si>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</si>
  <si>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</si>
  <si>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</si>
  <si>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</si>
  <si>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</si>
  <si>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</si>
  <si>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</si>
  <si>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</si>
  <si>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</si>
  <si>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</si>
  <si>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</si>
  <si>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</si>
  <si>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</si>
  <si>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</si>
  <si>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</si>
  <si>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</si>
  <si>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</si>
  <si>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</si>
  <si>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</si>
  <si>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</si>
  <si>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</si>
  <si>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</si>
  <si>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</si>
  <si>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</si>
  <si>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</si>
  <si>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</si>
  <si>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</si>
  <si>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</si>
  <si>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</si>
  <si>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</si>
  <si>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</si>
  <si>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</si>
  <si>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</si>
  <si>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</si>
  <si>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</si>
  <si>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</si>
  <si>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</si>
  <si>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</si>
  <si>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</si>
  <si>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</si>
  <si>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</si>
  <si>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</si>
  <si>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</si>
  <si>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</si>
  <si>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</si>
  <si>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</si>
  <si>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</si>
  <si>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</si>
  <si>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</si>
  <si>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</si>
  <si>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</si>
  <si>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</si>
  <si>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</si>
  <si>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</si>
  <si>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</si>
  <si>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</si>
  <si>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</si>
  <si>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</si>
  <si>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</si>
  <si>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</si>
  <si>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</si>
  <si>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</si>
  <si>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</si>
  <si>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</si>
  <si>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</si>
  <si>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</si>
  <si>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</si>
  <si>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</si>
  <si>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</si>
  <si>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</si>
  <si>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</si>
  <si>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</si>
  <si>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</si>
  <si>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</si>
  <si>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</si>
  <si>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</si>
  <si>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</si>
  <si>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</si>
  <si>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</si>
  <si>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</si>
  <si>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</si>
  <si>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</si>
  <si>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</si>
  <si>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</si>
  <si>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</si>
  <si>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</si>
  <si>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</si>
  <si>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</si>
  <si>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</si>
  <si>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</si>
  <si>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</si>
  <si>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</si>
  <si>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</si>
  <si>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</si>
  <si>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</si>
  <si>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</si>
  <si>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</si>
  <si>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</si>
  <si>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</si>
  <si>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</si>
  <si>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</si>
  <si>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</si>
  <si>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</si>
  <si>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</si>
  <si>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</si>
  <si>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</si>
  <si>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</si>
  <si>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</si>
  <si>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</si>
  <si>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</si>
  <si>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</si>
  <si>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</si>
  <si>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</si>
  <si>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</si>
  <si>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</si>
  <si>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</si>
  <si>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</si>
  <si>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</si>
  <si>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</si>
  <si>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</si>
  <si>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</si>
  <si>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</si>
  <si>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</si>
  <si>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</si>
  <si>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</si>
  <si>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</si>
  <si>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</si>
  <si>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</si>
  <si>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</si>
  <si>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</si>
  <si>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</si>
  <si>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</si>
  <si>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</si>
  <si>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</si>
  <si>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</si>
  <si>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</si>
  <si>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</si>
  <si>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</si>
  <si>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</si>
  <si>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</si>
  <si>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</si>
  <si>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</si>
  <si>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</si>
  <si>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</si>
  <si>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</si>
  <si>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</si>
  <si>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</si>
  <si>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</si>
  <si>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</si>
  <si>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</si>
  <si>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</si>
  <si>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</si>
  <si>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</si>
  <si>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</si>
  <si>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</si>
  <si>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</si>
  <si>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</si>
  <si>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</si>
  <si>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</si>
  <si>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</si>
  <si>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</si>
  <si>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</si>
  <si>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</si>
  <si>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</si>
  <si>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</si>
  <si>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</si>
  <si>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</si>
  <si>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</si>
  <si>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</si>
  <si>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</si>
  <si>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</si>
  <si>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</si>
  <si>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</si>
  <si>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</si>
  <si>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</si>
  <si>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</si>
  <si>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</si>
  <si>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</si>
  <si>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</si>
  <si>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</si>
  <si>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</si>
  <si>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</si>
  <si>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</si>
  <si>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</si>
  <si>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</si>
  <si>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</si>
  <si>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</si>
  <si>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</si>
  <si>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</si>
  <si>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</si>
  <si>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</si>
  <si>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</si>
  <si>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</si>
  <si>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</si>
  <si>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</si>
  <si>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</si>
  <si>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</si>
  <si>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</si>
  <si>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</si>
  <si>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</si>
  <si>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</si>
  <si>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</si>
  <si>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</si>
  <si>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</si>
  <si>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</si>
  <si>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</si>
  <si>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</si>
  <si>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</si>
  <si>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</si>
  <si>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</si>
  <si>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</si>
  <si>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</si>
  <si>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</si>
  <si>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</si>
  <si>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</si>
  <si>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</si>
  <si>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</si>
  <si>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</si>
  <si>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</si>
  <si>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</si>
  <si>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</si>
  <si>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</si>
  <si>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</si>
  <si>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</si>
  <si>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</si>
  <si>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</si>
  <si>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</si>
  <si>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</si>
  <si>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</si>
  <si>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</si>
  <si>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</si>
  <si>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</si>
  <si>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</si>
  <si>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</si>
  <si>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</si>
  <si>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</si>
  <si>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</si>
  <si>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</si>
  <si>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</si>
  <si>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</si>
  <si>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</si>
  <si>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</si>
  <si>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</si>
  <si>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</si>
  <si>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</si>
  <si>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</si>
  <si>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</si>
  <si>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</si>
  <si>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</si>
  <si>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</si>
  <si>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</si>
  <si>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</si>
  <si>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</si>
  <si>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</si>
  <si>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</si>
  <si>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</si>
  <si>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</si>
  <si>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</si>
  <si>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</si>
  <si>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</si>
  <si>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</si>
  <si>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</si>
  <si>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</si>
  <si>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</si>
  <si>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</si>
  <si>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</si>
  <si>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</si>
  <si>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</si>
  <si>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</si>
  <si>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</si>
  <si>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</si>
  <si>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</si>
  <si>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</si>
  <si>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</si>
  <si>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</si>
  <si>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</si>
  <si>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</si>
  <si>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</si>
  <si>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</si>
  <si>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</si>
  <si>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</si>
  <si>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</si>
  <si>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</si>
  <si>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</si>
  <si>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</si>
  <si>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</si>
  <si>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</si>
  <si>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</si>
  <si>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</si>
  <si>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</si>
  <si>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</si>
  <si>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</si>
  <si>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</si>
  <si>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</si>
  <si>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</si>
  <si>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</si>
  <si>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</si>
  <si>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</si>
  <si>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</si>
  <si>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</si>
  <si>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</si>
  <si>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</si>
  <si>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</si>
  <si>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</si>
  <si>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</si>
  <si>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</si>
  <si>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</si>
  <si>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</si>
  <si>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</si>
  <si>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</si>
  <si>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</si>
  <si>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</si>
  <si>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</si>
  <si>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</si>
  <si>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</si>
  <si>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</si>
  <si>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</si>
  <si>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</si>
  <si>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</si>
  <si>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</si>
  <si>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</si>
  <si>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</si>
  <si>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</si>
  <si>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</si>
  <si>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</si>
  <si>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</si>
  <si>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</si>
  <si>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</si>
  <si>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</si>
  <si>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</si>
  <si>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</si>
  <si>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</si>
  <si>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</si>
  <si>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</si>
  <si>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</si>
  <si>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</si>
  <si>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</si>
  <si>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</si>
  <si>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</si>
  <si>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</si>
  <si>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</si>
  <si>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</si>
  <si>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</si>
  <si>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</si>
  <si>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</si>
  <si>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</si>
  <si>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</si>
  <si>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</si>
  <si>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</si>
  <si>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</si>
  <si>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</si>
  <si>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</si>
  <si>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</si>
  <si>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</si>
  <si>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</si>
  <si>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</si>
  <si>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</si>
  <si>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</si>
  <si>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</si>
  <si>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</si>
  <si>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</si>
  <si>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</si>
  <si>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</si>
  <si>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</si>
  <si>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</si>
  <si>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</si>
  <si>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</si>
  <si>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</si>
  <si>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</si>
  <si>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</si>
  <si>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</si>
  <si>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</si>
  <si>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</si>
  <si>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</si>
  <si>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</si>
  <si>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</si>
  <si>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</si>
  <si>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</si>
  <si>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</si>
  <si>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</si>
  <si>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</si>
  <si>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</si>
  <si>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</si>
  <si>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</si>
  <si>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</si>
  <si>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</si>
  <si>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</si>
  <si>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</si>
  <si>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</si>
  <si>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</si>
  <si>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</si>
  <si>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</si>
  <si>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</si>
  <si>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</si>
  <si>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</si>
  <si>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</si>
  <si>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</si>
  <si>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</si>
  <si>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</si>
  <si>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</si>
  <si>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</si>
  <si>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</si>
  <si>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</si>
  <si>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</si>
  <si>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</si>
  <si>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</si>
  <si>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</si>
  <si>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</si>
  <si>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</si>
  <si>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</si>
  <si>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</si>
  <si>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</si>
  <si>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</si>
  <si>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</si>
  <si>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</si>
  <si>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</si>
  <si>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</si>
  <si>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</si>
  <si>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</si>
  <si>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</si>
  <si>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</si>
  <si>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</si>
  <si>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</si>
  <si>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</si>
  <si>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</si>
  <si>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</si>
  <si>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</si>
  <si>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</si>
  <si>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</si>
  <si>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</si>
  <si>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</si>
  <si>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</si>
  <si>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</si>
  <si>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</si>
  <si>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</si>
  <si>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</si>
  <si>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</si>
  <si>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</si>
  <si>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</si>
  <si>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</si>
  <si>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</si>
  <si>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</si>
  <si>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</si>
  <si>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</si>
  <si>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</si>
  <si>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</si>
  <si>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</si>
  <si>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</si>
  <si>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</si>
  <si>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</si>
  <si>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</si>
  <si>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</si>
  <si>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</si>
  <si>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</si>
  <si>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</si>
  <si>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</si>
  <si>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</si>
  <si>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</si>
  <si>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</si>
  <si>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</si>
  <si>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</si>
  <si>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</si>
  <si>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</si>
  <si>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</si>
  <si>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</si>
  <si>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</si>
  <si>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</si>
  <si>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</si>
  <si>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</si>
  <si>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</si>
  <si>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</si>
  <si>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</si>
  <si>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</si>
  <si>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</si>
  <si>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</si>
  <si>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</si>
  <si>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</si>
  <si>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</si>
  <si>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</si>
  <si>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</si>
  <si>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</si>
  <si>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</si>
  <si>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</si>
  <si>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</si>
  <si>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</si>
  <si>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</si>
  <si>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</si>
  <si>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</si>
  <si>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</si>
  <si>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</si>
  <si>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</si>
  <si>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</si>
  <si>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</si>
  <si>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</si>
  <si>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</si>
  <si>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</si>
  <si>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</si>
  <si>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</si>
  <si>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</si>
  <si>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</si>
  <si>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</si>
  <si>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</si>
  <si>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</si>
  <si>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</si>
  <si>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</si>
  <si>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</si>
  <si>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</si>
  <si>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</si>
  <si>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</si>
  <si>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</si>
  <si>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</si>
  <si>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</si>
  <si>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</si>
  <si>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</si>
  <si>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</si>
  <si>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</si>
  <si>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</si>
  <si>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</si>
  <si>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</si>
  <si>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</si>
  <si>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</si>
  <si>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</si>
  <si>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</si>
  <si>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</si>
  <si>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</si>
  <si>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</si>
  <si>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</si>
  <si>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</si>
  <si>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</si>
  <si>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</si>
  <si>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</si>
  <si>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</si>
  <si>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</si>
  <si>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</si>
  <si>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</si>
  <si>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</si>
  <si>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</si>
  <si>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</si>
  <si>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</si>
  <si>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</si>
  <si>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</si>
  <si>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</si>
  <si>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</si>
  <si>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</si>
  <si>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</si>
  <si>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</si>
  <si>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</si>
  <si>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</si>
  <si>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</si>
  <si>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</si>
  <si>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</si>
  <si>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</si>
  <si>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</si>
  <si>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</si>
  <si>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</si>
  <si>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</si>
  <si>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</si>
  <si>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</si>
  <si>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</si>
  <si>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</si>
  <si>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</si>
  <si>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</si>
  <si>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</si>
  <si>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</si>
  <si>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</si>
  <si>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</si>
  <si>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</si>
  <si>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</si>
  <si>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</si>
  <si>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</si>
  <si>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</si>
  <si>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</si>
  <si>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</si>
  <si>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</si>
  <si>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</si>
  <si>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</si>
  <si>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</si>
  <si>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</si>
  <si>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</si>
  <si>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</si>
  <si>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</si>
  <si>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</si>
  <si>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</si>
  <si>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</si>
  <si>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</si>
  <si>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</si>
  <si>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</si>
  <si>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</si>
  <si>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</si>
  <si>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</si>
  <si>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</si>
  <si>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</si>
  <si>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</si>
  <si>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</si>
  <si>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</si>
  <si>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</si>
  <si>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</si>
  <si>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</si>
  <si>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</si>
  <si>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</si>
  <si>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</si>
  <si>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</si>
  <si>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</si>
  <si>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</si>
  <si>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</si>
  <si>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</si>
  <si>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</si>
  <si>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</si>
  <si>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</si>
  <si>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</si>
  <si>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</si>
  <si>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</si>
  <si>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</si>
  <si>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</si>
  <si>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</si>
  <si>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</si>
  <si>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</si>
  <si>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</si>
  <si>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</si>
  <si>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</si>
  <si>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</si>
  <si>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</si>
  <si>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</si>
  <si>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</si>
  <si>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</si>
  <si>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</si>
  <si>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</si>
  <si>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</si>
  <si>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</si>
  <si>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</si>
  <si>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</si>
  <si>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</si>
  <si>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</si>
  <si>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</si>
  <si>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</si>
  <si>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</si>
  <si>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</si>
  <si>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</si>
  <si>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</si>
  <si>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</si>
  <si>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</si>
  <si>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</si>
  <si>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</si>
  <si>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</si>
  <si>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</si>
  <si>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</si>
  <si>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</si>
  <si>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</si>
  <si>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</si>
  <si>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</si>
  <si>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</si>
  <si>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</si>
  <si>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</si>
  <si>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</si>
  <si>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</si>
  <si>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</si>
  <si>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</si>
  <si>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</si>
  <si>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</si>
  <si>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</si>
  <si>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</si>
  <si>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</si>
  <si>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</si>
  <si>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</si>
  <si>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</si>
  <si>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</si>
  <si>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</si>
  <si>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</si>
  <si>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</si>
  <si>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</si>
  <si>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</si>
  <si>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</si>
  <si>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</si>
  <si>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</si>
  <si>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</si>
  <si>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</si>
  <si>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</si>
  <si>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</si>
  <si>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</si>
  <si>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</si>
  <si>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</si>
  <si>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</si>
  <si>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</si>
  <si>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</si>
  <si>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</si>
  <si>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</si>
  <si>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</si>
  <si>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</si>
  <si>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</si>
  <si>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</si>
  <si>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</si>
  <si>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</si>
  <si>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</si>
  <si>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</si>
  <si>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</si>
  <si>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</si>
  <si>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</si>
  <si>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</si>
  <si>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</si>
  <si>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</si>
  <si>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</si>
  <si>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</si>
  <si>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</si>
  <si>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</si>
  <si>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</si>
  <si>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</si>
  <si>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</si>
  <si>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</si>
  <si>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</si>
  <si>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</si>
  <si>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</si>
  <si>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</si>
  <si>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</si>
  <si>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</si>
  <si>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</si>
  <si>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</si>
  <si>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</si>
  <si>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</si>
  <si>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</si>
  <si>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</si>
  <si>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</si>
  <si>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</si>
  <si>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</si>
  <si>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</si>
  <si>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</si>
  <si>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</si>
  <si>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</si>
  <si>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</si>
  <si>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</si>
  <si>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</si>
  <si>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</si>
  <si>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</si>
  <si>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</si>
  <si>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</si>
  <si>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</si>
  <si>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</si>
  <si>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</si>
  <si>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</si>
  <si>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</si>
  <si>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</si>
  <si>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</si>
  <si>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</si>
  <si>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</si>
  <si>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</si>
  <si>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</si>
  <si>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</si>
  <si>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</si>
  <si>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</si>
  <si>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</si>
  <si>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</si>
  <si>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</si>
  <si>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</si>
  <si>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</si>
  <si>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</si>
  <si>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</si>
  <si>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</si>
  <si>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</si>
  <si>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</si>
  <si>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</si>
  <si>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</si>
  <si>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</si>
  <si>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</si>
  <si>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</si>
  <si>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</si>
  <si>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</si>
  <si>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</si>
  <si>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</si>
  <si>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</si>
  <si>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</si>
  <si>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</si>
  <si>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</si>
  <si>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</si>
  <si>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</si>
  <si>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</si>
  <si>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</si>
  <si>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</si>
  <si>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</si>
  <si>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</si>
  <si>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</si>
  <si>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</si>
  <si>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</si>
  <si>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</si>
  <si>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</si>
  <si>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</si>
  <si>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</si>
  <si>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</si>
  <si>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</si>
  <si>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</si>
  <si>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</si>
  <si>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</si>
  <si>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</si>
  <si>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</si>
  <si>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</si>
  <si>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</si>
  <si>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</si>
  <si>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</si>
  <si>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</si>
  <si>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</si>
  <si>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</si>
  <si>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</si>
  <si>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</si>
  <si>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</si>
  <si>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</si>
  <si>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</si>
  <si>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</si>
  <si>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</si>
  <si>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</si>
  <si>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</si>
  <si>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</si>
  <si>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</si>
  <si>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</si>
  <si>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</si>
  <si>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</si>
  <si>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</si>
  <si>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</si>
  <si>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</si>
  <si>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</si>
  <si>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</si>
  <si>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</si>
  <si>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</si>
  <si>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</si>
  <si>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</si>
  <si>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</si>
  <si>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</si>
  <si>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</si>
  <si>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</si>
  <si>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</si>
  <si>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</si>
  <si>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</si>
  <si>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</si>
  <si>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</si>
  <si>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</si>
  <si>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</si>
  <si>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</si>
  <si>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</si>
  <si>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</si>
  <si>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</si>
  <si>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</si>
  <si>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</si>
  <si>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</si>
  <si>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</si>
  <si>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</si>
  <si>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</si>
  <si>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</si>
  <si>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</si>
  <si>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</si>
  <si>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</si>
  <si>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</si>
  <si>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</si>
  <si>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</si>
  <si>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</si>
  <si>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</si>
  <si>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</si>
  <si>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</si>
  <si>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</si>
  <si>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</si>
  <si>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</si>
  <si>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</si>
  <si>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</si>
  <si>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</si>
  <si>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</si>
  <si>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</si>
  <si>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</si>
  <si>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</si>
  <si>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</si>
  <si>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</si>
  <si>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</si>
  <si>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</si>
  <si>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</si>
  <si>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</si>
  <si>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</si>
  <si>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</si>
  <si>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</si>
  <si>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</si>
  <si>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</si>
  <si>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</si>
  <si>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</si>
  <si>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</si>
  <si>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</si>
  <si>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</si>
  <si>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</si>
  <si>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</si>
  <si>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</si>
  <si>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</si>
  <si>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</si>
  <si>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</si>
  <si>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</si>
  <si>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</si>
  <si>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</si>
  <si>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</si>
  <si>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</si>
  <si>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</si>
  <si>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</si>
  <si>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</si>
  <si>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</si>
  <si>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</si>
  <si>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</si>
  <si>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</si>
  <si>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</si>
  <si>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</si>
  <si>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</si>
  <si>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</si>
  <si>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</si>
  <si>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</si>
  <si>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</si>
  <si>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</si>
  <si>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</si>
  <si>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</si>
  <si>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</si>
  <si>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</si>
  <si>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</si>
  <si>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</si>
  <si>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</si>
  <si>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</si>
  <si>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</si>
  <si>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</si>
  <si>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</si>
  <si>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</si>
  <si>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</si>
  <si>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</si>
  <si>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</si>
  <si>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</si>
  <si>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</si>
  <si>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</si>
  <si>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</si>
  <si>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</si>
  <si>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</si>
  <si>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</si>
  <si>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</si>
  <si>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</si>
  <si>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</si>
  <si>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</si>
  <si>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</si>
  <si>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</si>
  <si>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</si>
  <si>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</si>
  <si>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</si>
  <si>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</si>
  <si>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</si>
  <si>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</si>
  <si>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</si>
  <si>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</si>
  <si>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</si>
  <si>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</si>
  <si>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</si>
  <si>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</si>
  <si>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</si>
  <si>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</si>
  <si>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</si>
  <si>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</si>
  <si>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</si>
  <si>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</si>
  <si>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</si>
  <si>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</si>
  <si>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</si>
  <si>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</si>
  <si>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</si>
  <si>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</si>
  <si>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</si>
  <si>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</si>
  <si>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</si>
  <si>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</si>
  <si>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</si>
  <si>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</si>
  <si>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</si>
  <si>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</si>
  <si>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</si>
  <si>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</si>
  <si>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</si>
  <si>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</si>
  <si>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</si>
  <si>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</si>
  <si>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</si>
  <si>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</si>
  <si>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</si>
  <si>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</si>
  <si>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</si>
  <si>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</si>
  <si>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</si>
  <si>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</si>
  <si>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</si>
  <si>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</si>
  <si>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</si>
  <si>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</si>
  <si>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</si>
  <si>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</si>
  <si>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</si>
  <si>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</si>
  <si>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</si>
  <si>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</si>
  <si>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</si>
  <si>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</si>
  <si>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</si>
  <si>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</si>
  <si>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</si>
  <si>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</si>
  <si>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</si>
  <si>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</si>
  <si>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</si>
  <si>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</si>
  <si>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</si>
  <si>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</si>
  <si>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</si>
  <si>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</si>
  <si>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</si>
  <si>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</si>
  <si>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</si>
  <si>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</si>
  <si>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</si>
  <si>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</si>
  <si>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</si>
  <si>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</si>
  <si>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</si>
  <si>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</si>
  <si>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</si>
  <si>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</si>
  <si>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</si>
  <si>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</si>
  <si>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</si>
  <si>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</si>
  <si>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</si>
  <si>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</si>
  <si>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</si>
  <si>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</si>
  <si>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</si>
  <si>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</si>
  <si>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</si>
  <si>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</si>
  <si>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</si>
  <si>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</si>
  <si>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</si>
  <si>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</si>
  <si>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</si>
  <si>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</si>
  <si>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</si>
  <si>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</si>
  <si>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</si>
  <si>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</si>
  <si>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</si>
  <si>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</si>
  <si>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</si>
  <si>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</si>
  <si>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</si>
  <si>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</si>
  <si>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</si>
  <si>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</si>
  <si>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</si>
  <si>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</si>
  <si>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</si>
  <si>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</si>
  <si>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</si>
  <si>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</si>
  <si>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</si>
  <si>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</si>
  <si>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</si>
  <si>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</si>
  <si>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</si>
  <si>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</si>
  <si>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</si>
  <si>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</si>
  <si>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</si>
  <si>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</si>
  <si>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</si>
  <si>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</si>
  <si>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</si>
  <si>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</si>
  <si>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</si>
  <si>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</si>
  <si>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</si>
  <si>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</si>
  <si>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</si>
  <si>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</si>
  <si>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</si>
  <si>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</si>
  <si>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</si>
  <si>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</si>
  <si>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</si>
  <si>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</si>
  <si>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</si>
  <si>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</si>
  <si>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</si>
  <si>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</si>
  <si>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</si>
  <si>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</si>
  <si>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</si>
  <si>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</si>
  <si>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</si>
  <si>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</si>
  <si>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</si>
  <si>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</si>
  <si>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</si>
  <si>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</si>
  <si>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</si>
  <si>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</si>
  <si>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</si>
  <si>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</si>
  <si>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</si>
  <si>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</si>
  <si>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</si>
  <si>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</si>
  <si>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</si>
  <si>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</si>
  <si>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</si>
  <si>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</si>
  <si>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</si>
  <si>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</si>
  <si>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</si>
  <si>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</si>
  <si>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</si>
  <si>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</si>
  <si>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</si>
  <si>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</si>
  <si>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</si>
  <si>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</si>
  <si>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</si>
  <si>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</si>
  <si>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</si>
  <si>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</si>
  <si>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</si>
  <si>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</si>
  <si>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</si>
  <si>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</si>
  <si>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</si>
  <si>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</si>
  <si>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</si>
  <si>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</si>
  <si>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</si>
  <si>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</si>
  <si>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</si>
  <si>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</si>
  <si>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</si>
  <si>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</si>
  <si>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</si>
  <si>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</si>
  <si>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</si>
  <si>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</si>
  <si>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</si>
  <si>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</si>
  <si>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</si>
  <si>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</si>
  <si>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</si>
  <si>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</si>
  <si>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</si>
  <si>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</si>
  <si>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</si>
  <si>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</si>
  <si>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</si>
  <si>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</si>
  <si>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</si>
  <si>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</si>
  <si>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</si>
  <si>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</si>
  <si>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</si>
  <si>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</si>
  <si>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</si>
  <si>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</si>
  <si>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</si>
  <si>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</si>
  <si>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</si>
  <si>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</si>
  <si>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</si>
  <si>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</si>
  <si>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</si>
  <si>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</si>
  <si>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</si>
  <si>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</si>
  <si>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</si>
  <si>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</si>
  <si>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</si>
  <si>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</si>
  <si>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</si>
  <si>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</si>
  <si>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</si>
  <si>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</si>
  <si>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</si>
  <si>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</si>
  <si>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</si>
  <si>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</si>
  <si>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</si>
  <si>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</si>
  <si>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</si>
  <si>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</si>
  <si>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</si>
  <si>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</si>
  <si>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</si>
  <si>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</si>
  <si>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</si>
  <si>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</si>
  <si>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</si>
  <si>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</si>
  <si>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</si>
  <si>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</si>
  <si>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</si>
  <si>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</si>
  <si>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</si>
  <si>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</si>
  <si>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</si>
  <si>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</si>
  <si>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</si>
  <si>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</si>
  <si>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</si>
  <si>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</si>
  <si>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</si>
  <si>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</si>
  <si>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</si>
  <si>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</si>
  <si>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</si>
  <si>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</si>
  <si>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</si>
  <si>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</si>
  <si>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</si>
  <si>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</si>
  <si>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</si>
  <si>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</si>
  <si>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</si>
  <si>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</si>
  <si>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</si>
  <si>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</si>
  <si>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</si>
  <si>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</si>
  <si>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</si>
  <si>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</si>
  <si>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</si>
  <si>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</si>
  <si>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</si>
  <si>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</si>
  <si>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</si>
  <si>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</si>
  <si>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</si>
  <si>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</si>
  <si>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</si>
  <si>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</si>
  <si>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</si>
  <si>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</si>
  <si>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</si>
  <si>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</si>
  <si>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</si>
  <si>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</si>
  <si>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</si>
  <si>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</si>
  <si>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</si>
  <si>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</si>
  <si>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</si>
  <si>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</si>
  <si>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</si>
  <si>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</si>
  <si>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</si>
  <si>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</si>
  <si>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</si>
  <si>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</si>
  <si>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</si>
  <si>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</si>
  <si>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</si>
  <si>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</si>
  <si>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</si>
  <si>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</si>
  <si>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</si>
  <si>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</si>
  <si>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</si>
  <si>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</si>
  <si>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</si>
  <si>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</si>
  <si>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</si>
  <si>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</si>
  <si>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</si>
  <si>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</si>
  <si>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</si>
  <si>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</si>
  <si>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</si>
  <si>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</si>
  <si>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</si>
  <si>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</si>
  <si>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</si>
  <si>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</si>
  <si>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</si>
  <si>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</si>
  <si>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</si>
  <si>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</si>
  <si>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</si>
  <si>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</si>
  <si>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</si>
  <si>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</si>
  <si>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</si>
  <si>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</si>
  <si>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</si>
  <si>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</si>
  <si>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</si>
  <si>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</si>
  <si>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</si>
  <si>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</si>
  <si>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</si>
  <si>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</si>
  <si>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</si>
  <si>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</si>
  <si>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</si>
  <si>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</si>
  <si>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</si>
  <si>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</si>
  <si>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</si>
  <si>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</si>
  <si>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</si>
  <si>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</si>
  <si>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</si>
  <si>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</si>
  <si>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</si>
  <si>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</si>
  <si>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</si>
  <si>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</si>
  <si>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</si>
  <si>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</si>
  <si>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</si>
  <si>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</si>
  <si>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</si>
  <si>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</si>
  <si>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</si>
  <si>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</si>
  <si>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</si>
  <si>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</si>
  <si>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</si>
  <si>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</si>
  <si>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</si>
  <si>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</si>
  <si>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</si>
  <si>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</si>
  <si>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</si>
  <si>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</si>
  <si>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</si>
  <si>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</si>
  <si>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</si>
  <si>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</si>
  <si>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</si>
  <si>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</si>
  <si>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</si>
  <si>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</si>
  <si>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</si>
  <si>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</si>
  <si>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</si>
  <si>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</si>
  <si>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</si>
  <si>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</si>
  <si>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</si>
  <si>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</si>
  <si>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</si>
  <si>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</si>
  <si>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</si>
  <si>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</si>
  <si>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</si>
  <si>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</si>
  <si>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</si>
  <si>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</si>
  <si>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</si>
  <si>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</si>
  <si>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</si>
  <si>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</si>
  <si>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</si>
  <si>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</si>
  <si>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</si>
  <si>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</si>
  <si>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</si>
  <si>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</si>
  <si>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</si>
  <si>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</si>
  <si>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</si>
  <si>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</si>
  <si>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</si>
  <si>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</si>
  <si>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</si>
  <si>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</si>
  <si>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</si>
  <si>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</si>
  <si>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</si>
  <si>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</si>
  <si>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</si>
  <si>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</si>
  <si>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</si>
  <si>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</si>
  <si>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</si>
  <si>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</si>
  <si>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</si>
  <si>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</si>
  <si>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</si>
  <si>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</si>
  <si>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</si>
  <si>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</si>
  <si>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</si>
  <si>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</si>
  <si>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</si>
  <si>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</si>
  <si>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</si>
  <si>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</si>
  <si>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</si>
  <si>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</si>
  <si>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</si>
  <si>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</si>
  <si>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</si>
  <si>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</si>
  <si>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</si>
  <si>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</si>
  <si>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</si>
  <si>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</si>
  <si>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</si>
  <si>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</si>
  <si>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</si>
  <si>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</si>
  <si>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</si>
  <si>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</si>
  <si>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</si>
  <si>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</si>
  <si>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</si>
  <si>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</si>
  <si>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</si>
  <si>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</si>
  <si>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</si>
  <si>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</si>
  <si>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</si>
  <si>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</si>
  <si>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</si>
  <si>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</si>
  <si>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</si>
  <si>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</si>
  <si>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</si>
  <si>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</si>
  <si>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</si>
  <si>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</si>
  <si>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</si>
  <si>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</si>
  <si>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</si>
  <si>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</si>
  <si>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</si>
  <si>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</si>
  <si>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</si>
  <si>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</si>
  <si>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</si>
  <si>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</si>
  <si>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</si>
  <si>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</si>
  <si>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</si>
  <si>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</si>
  <si>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</si>
  <si>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</si>
  <si>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</si>
  <si>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</si>
  <si>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</si>
  <si>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</si>
  <si>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</si>
  <si>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</si>
  <si>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</si>
  <si>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</si>
  <si>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</si>
  <si>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</si>
  <si>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</si>
  <si>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</si>
  <si>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</si>
  <si>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</si>
  <si>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</si>
  <si>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</si>
  <si>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</si>
  <si>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</si>
  <si>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</si>
  <si>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</si>
  <si>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</si>
  <si>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</si>
  <si>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</si>
  <si>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</si>
  <si>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</si>
  <si>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</si>
  <si>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</si>
  <si>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</si>
  <si>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</si>
  <si>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</si>
  <si>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</si>
  <si>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</si>
  <si>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</si>
  <si>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</si>
  <si>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</si>
  <si>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</si>
  <si>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</si>
  <si>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</si>
  <si>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</si>
  <si>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</si>
  <si>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</si>
  <si>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</si>
  <si>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</si>
  <si>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</si>
  <si>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</si>
  <si>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</si>
  <si>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</si>
  <si>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</si>
  <si>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</si>
  <si>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</si>
  <si>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</si>
  <si>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</si>
  <si>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</si>
  <si>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</si>
  <si>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</si>
  <si>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</si>
  <si>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</si>
  <si>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</si>
  <si>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</si>
  <si>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</si>
  <si>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</si>
  <si>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</si>
  <si>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</si>
  <si>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</si>
  <si>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</si>
  <si>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</si>
  <si>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</si>
  <si>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</si>
  <si>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</si>
  <si>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</si>
  <si>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</si>
  <si>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</si>
  <si>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</si>
  <si>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</si>
  <si>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</si>
  <si>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</si>
  <si>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</si>
  <si>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</si>
  <si>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</si>
  <si>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</si>
  <si>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</si>
  <si>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</si>
  <si>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</si>
  <si>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</si>
  <si>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</si>
  <si>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</si>
  <si>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</si>
  <si>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</si>
  <si>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</si>
  <si>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</si>
  <si>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</si>
  <si>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</si>
  <si>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</si>
  <si>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</si>
  <si>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</si>
  <si>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</si>
  <si>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</si>
  <si>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</si>
  <si>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</si>
  <si>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</si>
  <si>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</si>
  <si>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</si>
  <si>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</si>
  <si>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</si>
  <si>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</si>
  <si>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</si>
  <si>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</si>
  <si>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</si>
  <si>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</si>
  <si>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</si>
  <si>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</si>
  <si>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</si>
  <si>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</si>
  <si>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</si>
  <si>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</si>
  <si>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</si>
  <si>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</si>
  <si>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</si>
  <si>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</si>
  <si>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</si>
  <si>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</si>
  <si>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</si>
  <si>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</si>
  <si>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</si>
  <si>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</si>
  <si>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</si>
  <si>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</si>
  <si>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</si>
  <si>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</si>
  <si>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</si>
  <si>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</si>
  <si>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</si>
  <si>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</si>
  <si>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</si>
  <si>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</si>
  <si>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</si>
  <si>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</si>
  <si>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</si>
  <si>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</si>
  <si>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</si>
  <si>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</si>
  <si>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</si>
  <si>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</si>
  <si>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</si>
  <si>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</si>
  <si>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</si>
  <si>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</si>
  <si>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</si>
  <si>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</si>
  <si>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</si>
  <si>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</si>
  <si>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</si>
  <si>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</si>
  <si>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</si>
  <si>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</si>
  <si>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</si>
  <si>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</si>
  <si>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</si>
  <si>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</si>
  <si>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</si>
  <si>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</si>
  <si>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</si>
  <si>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</si>
  <si>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</si>
  <si>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</si>
  <si>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</si>
  <si>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</si>
  <si>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</si>
  <si>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</si>
  <si>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</si>
  <si>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</si>
  <si>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</si>
  <si>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</si>
  <si>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</si>
  <si>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</si>
  <si>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</si>
  <si>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</si>
  <si>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</si>
  <si>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</si>
  <si>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</si>
  <si>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</si>
  <si>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</si>
  <si>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</si>
  <si>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</si>
  <si>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</si>
  <si>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</si>
  <si>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</si>
  <si>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</si>
  <si>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</si>
  <si>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</si>
  <si>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</si>
  <si>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</si>
  <si>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</si>
  <si>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</si>
  <si>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</si>
  <si>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</si>
  <si>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</si>
  <si>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</si>
  <si>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</si>
  <si>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</si>
  <si>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</si>
  <si>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</si>
  <si>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</si>
  <si>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</si>
  <si>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</si>
  <si>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</si>
  <si>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</si>
  <si>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</si>
  <si>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</si>
  <si>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</si>
  <si>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</si>
  <si>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</si>
  <si>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</si>
  <si>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</si>
  <si>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</si>
  <si>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</si>
  <si>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</si>
  <si>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</si>
  <si>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</si>
  <si>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</si>
  <si>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</si>
  <si>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</si>
  <si>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</si>
  <si>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</si>
  <si>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</si>
  <si>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</si>
  <si>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</si>
  <si>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</si>
  <si>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</si>
  <si>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</si>
  <si>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</si>
  <si>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</si>
  <si>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</si>
  <si>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</si>
  <si>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</si>
  <si>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</si>
  <si>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</si>
  <si>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</si>
  <si>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</si>
  <si>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</si>
  <si>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</si>
  <si>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</si>
  <si>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</si>
  <si>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</si>
  <si>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</si>
  <si>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</si>
  <si>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</si>
  <si>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</si>
  <si>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</si>
  <si>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</si>
  <si>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</si>
  <si>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</si>
  <si>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</si>
  <si>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</si>
  <si>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</si>
  <si>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</si>
  <si>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</si>
  <si>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</si>
  <si>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</si>
  <si>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</si>
  <si>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</si>
  <si>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</si>
  <si>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</si>
  <si>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</si>
  <si>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</si>
  <si>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</si>
  <si>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</si>
  <si>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</si>
  <si>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</si>
  <si>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</si>
  <si>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</si>
  <si>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</si>
  <si>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</si>
  <si>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</si>
  <si>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</si>
  <si>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</si>
  <si>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</si>
  <si>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</si>
  <si>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</si>
  <si>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</si>
  <si>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</si>
  <si>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</si>
  <si>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</si>
  <si>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</si>
  <si>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</si>
  <si>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</si>
  <si>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</si>
  <si>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</si>
  <si>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</si>
  <si>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</si>
  <si>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</si>
  <si>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</si>
  <si>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</si>
  <si>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</si>
  <si>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</si>
  <si>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</si>
  <si>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</si>
  <si>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</si>
  <si>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</si>
  <si>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</si>
  <si>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</si>
  <si>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</si>
  <si>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</si>
  <si>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</si>
  <si>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</si>
  <si>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</si>
  <si>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</si>
  <si>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</si>
  <si>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</si>
  <si>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</si>
  <si>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</si>
  <si>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</si>
  <si>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</si>
  <si>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</si>
  <si>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</si>
  <si>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</si>
  <si>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</si>
  <si>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</si>
  <si>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</si>
  <si>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</si>
  <si>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</si>
  <si>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</si>
  <si>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</si>
  <si>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</si>
  <si>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</si>
  <si>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</si>
  <si>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</si>
  <si>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</si>
  <si>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</si>
  <si>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</si>
  <si>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</si>
  <si>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</si>
  <si>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</si>
  <si>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</si>
  <si>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</si>
  <si>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</si>
  <si>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</si>
  <si>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</si>
  <si>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</si>
  <si>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</si>
  <si>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</si>
  <si>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</si>
  <si>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</si>
  <si>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</si>
  <si>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</si>
  <si>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</si>
  <si>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</si>
  <si>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</si>
  <si>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</si>
  <si>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</si>
  <si>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</si>
  <si>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</si>
  <si>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</si>
  <si>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</si>
  <si>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</si>
  <si>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</si>
  <si>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</si>
  <si>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</si>
  <si>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</si>
  <si>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</si>
  <si>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</si>
  <si>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</si>
  <si>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</si>
  <si>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</si>
  <si>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</si>
  <si>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</si>
  <si>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</si>
  <si>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</si>
  <si>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</si>
  <si>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</si>
  <si>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</si>
  <si>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</si>
  <si>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</si>
  <si>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</si>
  <si>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</si>
  <si>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</si>
  <si>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</si>
  <si>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</si>
  <si>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</si>
  <si>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</si>
  <si>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</si>
  <si>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</si>
  <si>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</si>
  <si>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</si>
  <si>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</si>
  <si>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</si>
  <si>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</si>
  <si>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</si>
  <si>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</si>
  <si>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</si>
  <si>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</si>
  <si>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</si>
  <si>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</si>
  <si>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</si>
  <si>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</si>
  <si>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</si>
  <si>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</si>
  <si>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</si>
  <si>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</si>
  <si>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</si>
  <si>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</si>
  <si>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</si>
  <si>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</si>
  <si>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</si>
  <si>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</si>
  <si>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</si>
  <si>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</si>
  <si>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</si>
  <si>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</si>
  <si>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</si>
  <si>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</si>
  <si>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</si>
  <si>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</si>
  <si>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</si>
  <si>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</si>
  <si>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</si>
  <si>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</si>
  <si>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</si>
  <si>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</si>
  <si>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</si>
  <si>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</si>
  <si>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</si>
  <si>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</si>
  <si>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</si>
  <si>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</si>
  <si>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</si>
  <si>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</si>
  <si>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</si>
  <si>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</si>
  <si>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</si>
  <si>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</si>
  <si>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</si>
  <si>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</si>
  <si>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</si>
  <si>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</si>
  <si>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</si>
  <si>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</si>
  <si>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</si>
  <si>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</si>
  <si>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</si>
  <si>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</si>
  <si>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</si>
  <si>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</si>
  <si>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</si>
  <si>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</si>
  <si>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</si>
  <si>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</si>
  <si>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</si>
  <si>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</si>
  <si>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</si>
  <si>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</si>
  <si>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</si>
  <si>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</si>
  <si>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</si>
  <si>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</si>
  <si>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</si>
  <si>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</si>
  <si>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</si>
  <si>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</si>
  <si>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</si>
  <si>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</si>
  <si>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</si>
  <si>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</si>
  <si>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</si>
  <si>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</si>
  <si>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</si>
  <si>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</si>
  <si>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</si>
  <si>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</si>
  <si>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</si>
  <si>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</si>
  <si>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</si>
  <si>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</si>
  <si>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</si>
  <si>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</si>
  <si>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</si>
  <si>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</si>
  <si>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</si>
  <si>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</si>
  <si>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</si>
  <si>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</si>
  <si>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</si>
  <si>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</si>
  <si>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</si>
  <si>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</si>
  <si>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</si>
  <si>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</si>
  <si>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</si>
  <si>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</si>
  <si>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</si>
  <si>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</si>
  <si>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</si>
  <si>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</si>
  <si>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</si>
  <si>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</si>
  <si>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</si>
  <si>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</si>
  <si>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</si>
  <si>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</si>
  <si>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</si>
  <si>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</si>
  <si>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</si>
  <si>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</si>
  <si>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</si>
  <si>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</si>
  <si>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</si>
  <si>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</si>
  <si>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</si>
  <si>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</si>
  <si>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</si>
  <si>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</si>
  <si>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</si>
  <si>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</si>
  <si>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</si>
  <si>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</si>
  <si>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</si>
  <si>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</si>
  <si>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</si>
  <si>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</si>
  <si>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</si>
  <si>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</si>
  <si>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</si>
  <si>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</si>
  <si>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</si>
  <si>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</si>
  <si>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</si>
  <si>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</si>
  <si>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</si>
  <si>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</si>
  <si>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</si>
  <si>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</si>
  <si>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</si>
  <si>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</si>
  <si>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</si>
  <si>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</si>
  <si>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</si>
  <si>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</si>
  <si>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</si>
  <si>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</si>
  <si>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</si>
  <si>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</si>
  <si>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</si>
  <si>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</si>
  <si>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</si>
  <si>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</si>
  <si>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</si>
  <si>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</si>
  <si>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</si>
  <si>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</si>
  <si>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</si>
  <si>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</si>
  <si>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</si>
  <si>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</si>
  <si>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</si>
  <si>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</si>
  <si>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</si>
  <si>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</si>
  <si>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</si>
  <si>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</si>
  <si>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</si>
  <si>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</si>
  <si>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</si>
  <si>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</si>
  <si>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</si>
  <si>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</si>
  <si>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</si>
  <si>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</si>
  <si>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</si>
  <si>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</si>
  <si>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</si>
  <si>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</si>
  <si>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</si>
  <si>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</si>
  <si>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</si>
  <si>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</si>
  <si>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</si>
  <si>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</si>
  <si>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</si>
  <si>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</si>
  <si>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</si>
  <si>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</si>
  <si>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</si>
  <si>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</si>
  <si>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</si>
  <si>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</si>
  <si>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</si>
  <si>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</si>
  <si>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</si>
  <si>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</si>
  <si>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</si>
  <si>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</si>
  <si>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</si>
  <si>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</si>
  <si>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</si>
  <si>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</si>
  <si>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</si>
  <si>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</si>
  <si>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</si>
  <si>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</si>
  <si>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</si>
  <si>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</si>
  <si>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</si>
  <si>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</si>
  <si>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</si>
  <si>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</si>
  <si>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</si>
  <si>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</si>
  <si>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</si>
  <si>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</si>
  <si>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</si>
  <si>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</si>
  <si>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</si>
  <si>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</si>
  <si>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</si>
  <si>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</si>
  <si>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</si>
  <si>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</si>
  <si>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</si>
  <si>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</si>
  <si>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</si>
  <si>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</si>
  <si>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</si>
  <si>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</si>
  <si>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</si>
  <si>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</si>
  <si>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</si>
  <si>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</si>
  <si>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</si>
  <si>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</si>
  <si>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</si>
  <si>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</si>
  <si>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</si>
  <si>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</si>
  <si>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</si>
  <si>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</si>
  <si>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</si>
  <si>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</si>
  <si>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</si>
  <si>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</si>
  <si>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</si>
  <si>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</si>
  <si>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</si>
  <si>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</si>
  <si>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</si>
  <si>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</si>
  <si>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</si>
  <si>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</si>
  <si>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</si>
  <si>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</si>
  <si>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</si>
  <si>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</si>
  <si>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</si>
  <si>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</si>
  <si>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</si>
  <si>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</si>
  <si>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</si>
  <si>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</si>
  <si>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</si>
  <si>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</si>
  <si>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</si>
  <si>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</si>
  <si>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</si>
  <si>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</si>
  <si>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</si>
  <si>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</si>
  <si>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</si>
  <si>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</si>
  <si>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</si>
  <si>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</si>
  <si>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</si>
  <si>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</si>
  <si>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</si>
  <si>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</si>
  <si>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</si>
  <si>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</si>
  <si>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</si>
  <si>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</si>
  <si>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</si>
  <si>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</si>
  <si>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</si>
  <si>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</si>
  <si>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</si>
  <si>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</si>
  <si>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</si>
  <si>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</si>
  <si>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</si>
  <si>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</si>
  <si>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</si>
  <si>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</si>
  <si>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</si>
  <si>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</si>
  <si>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</si>
  <si>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</si>
  <si>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</si>
  <si>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</si>
  <si>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</si>
  <si>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</si>
  <si>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</si>
  <si>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</si>
  <si>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</si>
  <si>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</si>
  <si>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</si>
  <si>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</si>
  <si>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</si>
  <si>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</si>
  <si>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</si>
  <si>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</si>
  <si>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</si>
  <si>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</si>
  <si>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</si>
  <si>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</si>
  <si>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</si>
  <si>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</si>
  <si>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</si>
  <si>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</si>
  <si>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</si>
  <si>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</si>
  <si>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</si>
  <si>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</si>
  <si>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</si>
  <si>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</si>
  <si>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</si>
  <si>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</si>
  <si>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</si>
  <si>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</si>
  <si>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</si>
  <si>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</si>
  <si>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</si>
  <si>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</si>
  <si>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</si>
  <si>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</si>
  <si>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</si>
  <si>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</si>
  <si>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</si>
  <si>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</si>
  <si>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</si>
  <si>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</si>
  <si>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</si>
  <si>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</si>
  <si>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</si>
  <si>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</si>
  <si>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</si>
  <si>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</si>
  <si>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</si>
  <si>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</si>
  <si>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</si>
  <si>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</si>
  <si>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</si>
  <si>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</si>
  <si>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</si>
  <si>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</si>
  <si>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</si>
  <si>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</si>
  <si>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</si>
  <si>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</si>
  <si>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</si>
  <si>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</si>
  <si>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</si>
  <si>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</si>
  <si>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</si>
  <si>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</si>
  <si>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</si>
  <si>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</si>
  <si>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</si>
  <si>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</si>
  <si>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</si>
  <si>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</si>
  <si>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</si>
  <si>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</si>
  <si>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</si>
  <si>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</si>
  <si>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</si>
  <si>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</si>
  <si>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</si>
  <si>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</si>
  <si>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</si>
  <si>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</si>
  <si>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</si>
  <si>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</si>
  <si>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</si>
  <si>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</si>
  <si>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</si>
  <si>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</si>
  <si>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</si>
  <si>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</si>
  <si>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</si>
  <si>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</si>
  <si>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</si>
  <si>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</si>
  <si>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</si>
  <si>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</si>
  <si>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</si>
  <si>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</si>
  <si>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</si>
  <si>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</si>
  <si>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</si>
  <si>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</si>
  <si>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</si>
  <si>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</si>
  <si>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</si>
  <si>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</si>
  <si>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</si>
  <si>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</si>
  <si>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</si>
  <si>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</si>
  <si>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</si>
  <si>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</si>
  <si>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</si>
  <si>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</si>
  <si>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</si>
  <si>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</si>
  <si>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</si>
  <si>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</si>
  <si>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</si>
  <si>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</si>
  <si>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</si>
  <si>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</si>
  <si>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</si>
  <si>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</si>
  <si>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</si>
  <si>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</si>
  <si>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</si>
  <si>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</si>
  <si>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</si>
  <si>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</si>
  <si>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</si>
  <si>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</si>
  <si>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</si>
  <si>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</si>
  <si>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</si>
  <si>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</si>
  <si>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</si>
  <si>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</si>
  <si>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</si>
  <si>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</si>
  <si>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</si>
  <si>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</si>
  <si>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</si>
  <si>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</si>
  <si>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</si>
  <si>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</si>
  <si>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</si>
  <si>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</si>
  <si>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</si>
  <si>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</si>
  <si>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</si>
  <si>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</si>
  <si>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</si>
  <si>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</si>
  <si>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</si>
  <si>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</si>
  <si>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</si>
  <si>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</si>
  <si>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</si>
  <si>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</si>
  <si>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</si>
  <si>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</si>
  <si>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</si>
  <si>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</si>
  <si>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</si>
  <si>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</si>
  <si>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</si>
  <si>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</si>
  <si>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</si>
  <si>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</si>
  <si>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</si>
  <si>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</si>
  <si>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</si>
  <si>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</si>
  <si>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</si>
  <si>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</si>
  <si>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</si>
  <si>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</si>
  <si>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</si>
  <si>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</si>
  <si>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</si>
  <si>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</si>
  <si>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</si>
  <si>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</si>
  <si>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</si>
  <si>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</si>
  <si>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</si>
  <si>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</si>
  <si>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</si>
  <si>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</si>
  <si>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</si>
  <si>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</si>
  <si>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</si>
  <si>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</si>
  <si>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</si>
  <si>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</si>
  <si>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</si>
  <si>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</si>
  <si>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</si>
  <si>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</si>
  <si>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</si>
  <si>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</si>
  <si>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</si>
  <si>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</si>
  <si>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</si>
  <si>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</si>
  <si>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</si>
  <si>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</si>
  <si>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</si>
  <si>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</si>
  <si>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</si>
  <si>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</si>
  <si>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</si>
  <si>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</si>
  <si>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</si>
  <si>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</si>
  <si>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</si>
  <si>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</si>
  <si>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</si>
  <si>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</si>
  <si>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</si>
  <si>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</si>
  <si>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</si>
  <si>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</si>
  <si>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</si>
  <si>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</si>
  <si>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</si>
  <si>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</si>
  <si>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</si>
  <si>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</si>
  <si>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</si>
  <si>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</si>
  <si>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</si>
  <si>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</si>
  <si>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</si>
  <si>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</si>
  <si>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</si>
  <si>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</si>
  <si>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</si>
  <si>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</si>
  <si>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</si>
  <si>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</si>
  <si>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</si>
  <si>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</si>
  <si>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</si>
  <si>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</si>
  <si>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</si>
  <si>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</si>
  <si>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</si>
  <si>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</si>
  <si>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</si>
  <si>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</si>
  <si>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</si>
  <si>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</si>
  <si>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</si>
  <si>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</si>
  <si>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</si>
  <si>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</si>
  <si>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</si>
  <si>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</si>
  <si>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</si>
  <si>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</si>
  <si>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</si>
  <si>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</si>
  <si>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</si>
  <si>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</si>
  <si>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</si>
  <si>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</si>
  <si>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</si>
  <si>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</si>
  <si>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</si>
  <si>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</si>
  <si>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</si>
  <si>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</si>
  <si>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</si>
  <si>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</si>
  <si>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</si>
  <si>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</si>
  <si>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</si>
  <si>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</si>
  <si>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</si>
  <si>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</si>
  <si>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</si>
  <si>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</si>
  <si>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</si>
  <si>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</si>
  <si>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</si>
  <si>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</si>
  <si>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</si>
  <si>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</si>
  <si>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</si>
  <si>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</si>
  <si>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</si>
  <si>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</si>
  <si>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</si>
  <si>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</si>
  <si>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</si>
  <si>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</si>
  <si>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</si>
  <si>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</si>
  <si>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</si>
  <si>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</si>
  <si>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</si>
  <si>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</si>
  <si>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</si>
  <si>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</si>
  <si>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</si>
  <si>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</si>
  <si>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</si>
  <si>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</si>
  <si>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</si>
  <si>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</si>
  <si>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</si>
  <si>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</si>
  <si>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</si>
  <si>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</si>
  <si>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</si>
  <si>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</si>
  <si>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</si>
  <si>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</si>
  <si>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</si>
  <si>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</si>
  <si>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</si>
  <si>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</si>
  <si>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</si>
  <si>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</si>
  <si>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</si>
  <si>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</si>
  <si>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</si>
  <si>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</si>
  <si>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</si>
  <si>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</si>
  <si>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</si>
  <si>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</si>
  <si>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</si>
  <si>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</si>
  <si>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</si>
  <si>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</si>
  <si>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</si>
  <si>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</si>
  <si>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</si>
  <si>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</si>
  <si>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</si>
  <si>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</si>
  <si>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</si>
  <si>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</si>
  <si>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</si>
  <si>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</si>
  <si>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</si>
  <si>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</si>
  <si>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</si>
  <si>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</si>
  <si>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</si>
  <si>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</si>
  <si>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</si>
  <si>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</si>
  <si>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</si>
  <si>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</si>
  <si>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</si>
  <si>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</si>
  <si>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</si>
  <si>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</si>
  <si>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</si>
  <si>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</si>
  <si>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</si>
  <si>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</si>
  <si>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</si>
  <si>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</si>
  <si>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</si>
  <si>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</si>
  <si>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</si>
  <si>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</si>
  <si>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</si>
  <si>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</si>
  <si>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</si>
  <si>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</si>
  <si>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</si>
  <si>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</si>
  <si>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</si>
  <si>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</si>
  <si>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</si>
  <si>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</si>
  <si>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</si>
  <si>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</si>
  <si>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</si>
  <si>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</si>
  <si>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</si>
  <si>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</si>
  <si>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</si>
  <si>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</si>
  <si>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</si>
  <si>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</si>
  <si>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</si>
  <si>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</si>
  <si>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</si>
  <si>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</si>
  <si>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</si>
  <si>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</si>
  <si>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</si>
  <si>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</si>
  <si>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</si>
  <si>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</si>
  <si>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</si>
  <si>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</si>
  <si>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</si>
  <si>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</si>
  <si>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</si>
  <si>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</si>
  <si>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</si>
  <si>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</si>
  <si>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</si>
  <si>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</si>
  <si>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</si>
  <si>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</si>
  <si>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</si>
  <si>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</si>
  <si>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</si>
  <si>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</si>
  <si>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</si>
  <si>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</si>
  <si>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</si>
  <si>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</si>
  <si>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</si>
  <si>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</si>
  <si>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</si>
  <si>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</si>
  <si>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</si>
  <si>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</si>
  <si>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</si>
  <si>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</si>
  <si>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</si>
  <si>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</si>
  <si>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</si>
  <si>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</si>
  <si>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</si>
  <si>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</si>
  <si>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</si>
  <si>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</si>
  <si>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</si>
  <si>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</si>
  <si>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</si>
  <si>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</si>
  <si>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</si>
  <si>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</si>
  <si>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</si>
  <si>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</si>
  <si>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</si>
  <si>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</si>
  <si>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</si>
  <si>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</si>
  <si>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</si>
  <si>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</si>
  <si>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</si>
  <si>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</si>
  <si>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</si>
  <si>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</si>
  <si>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</si>
  <si>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</si>
  <si>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</si>
  <si>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</si>
  <si>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</si>
  <si>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</si>
  <si>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</si>
  <si>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</si>
  <si>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</si>
  <si>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</si>
  <si>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</si>
  <si>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</si>
  <si>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</si>
  <si>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</si>
  <si>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</si>
  <si>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</si>
  <si>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</si>
  <si>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</si>
  <si>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</si>
  <si>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</si>
  <si>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</si>
  <si>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</si>
  <si>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</si>
  <si>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</si>
  <si>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</si>
  <si>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</si>
  <si>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</si>
  <si>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</si>
  <si>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</si>
  <si>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</si>
  <si>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</si>
  <si>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</si>
  <si>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</si>
  <si>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</si>
  <si>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</si>
  <si>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</si>
  <si>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</si>
  <si>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</si>
  <si>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</si>
  <si>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</si>
  <si>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</si>
  <si>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</si>
  <si>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</si>
  <si>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</si>
  <si>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</si>
  <si>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</si>
  <si>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</si>
  <si>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</si>
  <si>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</si>
  <si>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</si>
  <si>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</si>
  <si>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</si>
  <si>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</si>
  <si>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</si>
  <si>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</si>
  <si>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</si>
  <si>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</si>
  <si>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</si>
  <si>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</si>
  <si>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</si>
  <si>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</si>
  <si>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</si>
  <si>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</si>
  <si>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</si>
  <si>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</si>
  <si>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</si>
  <si>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</si>
  <si>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</si>
  <si>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</si>
  <si>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</si>
  <si>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</si>
  <si>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</si>
  <si>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</si>
  <si>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</si>
  <si>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</si>
  <si>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</si>
  <si>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</si>
  <si>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</si>
  <si>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</si>
  <si>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</si>
  <si>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</si>
  <si>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</si>
  <si>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</si>
  <si>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</si>
  <si>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</si>
  <si>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</si>
  <si>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</si>
  <si>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</si>
  <si>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</si>
  <si>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</si>
  <si>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</si>
  <si>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</si>
  <si>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</si>
  <si>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</si>
  <si>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</si>
  <si>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</si>
  <si>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</si>
  <si>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</si>
  <si>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</si>
  <si>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</si>
  <si>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</si>
  <si>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</si>
  <si>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</si>
  <si>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</si>
  <si>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</si>
  <si>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</si>
  <si>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</si>
  <si>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</si>
  <si>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</si>
  <si>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</si>
  <si>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</si>
  <si>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</si>
  <si>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</si>
  <si>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</si>
  <si>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</si>
  <si>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</si>
  <si>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</si>
  <si>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</si>
  <si>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</si>
  <si>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</si>
  <si>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</si>
  <si>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</si>
  <si>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</si>
  <si>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</si>
  <si>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</si>
  <si>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</si>
  <si>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</si>
  <si>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</si>
  <si>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</si>
  <si>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</si>
  <si>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</si>
  <si>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</si>
  <si>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</si>
  <si>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</si>
  <si>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</si>
  <si>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</si>
  <si>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</si>
  <si>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</si>
  <si>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</si>
  <si>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</si>
  <si>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</si>
  <si>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</si>
  <si>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</si>
  <si>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</si>
  <si>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</si>
  <si>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</si>
  <si>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</si>
  <si>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</si>
  <si>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</si>
  <si>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</si>
  <si>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</si>
  <si>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</si>
  <si>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</si>
  <si>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</si>
  <si>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</si>
  <si>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</si>
  <si>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</si>
  <si>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</si>
  <si>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</si>
  <si>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</si>
  <si>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</si>
  <si>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</si>
  <si>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</si>
  <si>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</si>
  <si>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</si>
  <si>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</si>
  <si>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</si>
  <si>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</si>
  <si>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</si>
  <si>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</si>
  <si>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</si>
  <si>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</si>
  <si>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</si>
  <si>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</si>
  <si>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</si>
  <si>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</si>
  <si>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</si>
  <si>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</si>
  <si>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</si>
  <si>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</si>
  <si>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</si>
  <si>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</si>
  <si>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</si>
  <si>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</si>
  <si>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</si>
  <si>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</si>
  <si>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</si>
  <si>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</si>
  <si>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</si>
  <si>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</si>
  <si>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</si>
  <si>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</si>
  <si>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</si>
  <si>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</si>
  <si>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</si>
  <si>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</si>
  <si>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</si>
  <si>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</si>
  <si>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</si>
  <si>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</si>
  <si>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</si>
  <si>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</si>
  <si>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</si>
  <si>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</si>
  <si>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</si>
  <si>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</si>
  <si>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</si>
  <si>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</si>
  <si>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</si>
  <si>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</si>
  <si>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</si>
  <si>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</si>
  <si>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</si>
  <si>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</si>
  <si>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</si>
  <si>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</si>
  <si>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</si>
  <si>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</si>
  <si>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</si>
  <si>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</si>
  <si>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</si>
  <si>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</si>
  <si>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</si>
  <si>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</si>
  <si>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</si>
  <si>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</si>
  <si>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</si>
  <si>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</si>
  <si>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</si>
  <si>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</si>
  <si>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</si>
  <si>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</si>
  <si>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</si>
  <si>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</si>
  <si>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</si>
  <si>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</si>
  <si>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</si>
  <si>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</si>
  <si>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</si>
  <si>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</si>
  <si>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</si>
  <si>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</si>
  <si>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</si>
  <si>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</si>
  <si>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</si>
  <si>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</si>
  <si>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</si>
  <si>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</si>
  <si>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</si>
  <si>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</si>
  <si>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</si>
  <si>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</si>
  <si>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</si>
  <si>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</si>
  <si>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</si>
  <si>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</si>
  <si>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</si>
  <si>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</si>
  <si>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</si>
  <si>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</si>
  <si>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</si>
  <si>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</si>
  <si>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</si>
  <si>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</si>
  <si>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</si>
  <si>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</si>
  <si>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</si>
  <si>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</si>
  <si>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</si>
  <si>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</si>
  <si>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</si>
  <si>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</si>
  <si>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</si>
  <si>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</si>
  <si>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</si>
  <si>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</si>
  <si>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</si>
  <si>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</si>
  <si>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</si>
  <si>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</si>
  <si>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</si>
  <si>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</si>
  <si>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</si>
  <si>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</si>
  <si>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</si>
  <si>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</si>
  <si>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</si>
  <si>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</si>
  <si>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</si>
  <si>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</si>
  <si>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</si>
  <si>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</si>
  <si>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</si>
  <si>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</si>
  <si>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</si>
  <si>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</si>
  <si>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</si>
  <si>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</si>
  <si>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</si>
  <si>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</si>
  <si>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</si>
  <si>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</si>
  <si>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</si>
  <si>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</si>
  <si>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</si>
  <si>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</si>
  <si>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</si>
  <si>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</si>
  <si>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</si>
  <si>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</si>
  <si>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</si>
  <si>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</si>
  <si>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</si>
  <si>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</si>
  <si>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</si>
  <si>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</si>
  <si>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</si>
  <si>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</si>
  <si>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</si>
  <si>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</si>
  <si>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</si>
  <si>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</si>
  <si>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</si>
  <si>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</si>
  <si>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</si>
  <si>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</si>
  <si>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</si>
  <si>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</si>
  <si>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</si>
  <si>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</si>
  <si>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</si>
  <si>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</si>
  <si>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</si>
  <si>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</si>
  <si>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</si>
  <si>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</si>
  <si>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</si>
  <si>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</si>
  <si>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</si>
  <si>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</si>
  <si>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</si>
  <si>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</si>
  <si>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</si>
  <si>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</si>
  <si>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</si>
  <si>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</si>
  <si>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</si>
  <si>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</si>
  <si>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</si>
  <si>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</si>
  <si>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</si>
  <si>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</si>
  <si>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</si>
  <si>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</si>
  <si>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</si>
  <si>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</si>
  <si>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</si>
  <si>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</si>
  <si>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</si>
  <si>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</si>
  <si>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</si>
  <si>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</si>
  <si>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</si>
  <si>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</si>
  <si>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</si>
  <si>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</si>
  <si>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</si>
  <si>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</si>
  <si>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</si>
  <si>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</si>
  <si>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</si>
  <si>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</si>
  <si>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</si>
  <si>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</si>
  <si>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</si>
  <si>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</si>
  <si>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</si>
  <si>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</si>
  <si>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</si>
  <si>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</si>
  <si>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</si>
  <si>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</si>
  <si>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</si>
  <si>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</si>
  <si>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</si>
  <si>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</si>
  <si>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</si>
  <si>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</si>
  <si>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</si>
  <si>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</si>
  <si>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</si>
  <si>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</si>
  <si>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</si>
  <si>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</si>
  <si>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</si>
  <si>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</si>
  <si>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</si>
  <si>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</si>
  <si>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</si>
  <si>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</si>
  <si>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</si>
  <si>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</si>
  <si>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</si>
  <si>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</si>
  <si>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</si>
  <si>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</si>
  <si>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</si>
  <si>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</si>
  <si>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</si>
  <si>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</si>
  <si>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</si>
  <si>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</si>
  <si>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</si>
  <si>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</si>
  <si>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</si>
  <si>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</si>
  <si>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</si>
  <si>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</si>
  <si>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</si>
  <si>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</si>
  <si>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</si>
  <si>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</si>
  <si>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</si>
  <si>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</si>
  <si>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</si>
  <si>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</si>
  <si>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</si>
  <si>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</si>
  <si>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</si>
  <si>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</si>
  <si>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</si>
  <si>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</si>
  <si>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</si>
  <si>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</si>
  <si>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</si>
  <si>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</si>
  <si>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</si>
  <si>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</si>
  <si>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</si>
  <si>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</si>
  <si>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</si>
  <si>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</si>
  <si>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</si>
  <si>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</si>
  <si>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</si>
  <si>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</si>
  <si>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</si>
  <si>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</si>
  <si>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</si>
  <si>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</si>
  <si>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</si>
  <si>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</si>
  <si>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</si>
  <si>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</si>
  <si>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</si>
  <si>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</si>
  <si>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</si>
  <si>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</si>
  <si>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</si>
  <si>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</si>
  <si>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</si>
  <si>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</si>
  <si>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</si>
  <si>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</si>
  <si>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</si>
  <si>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</si>
  <si>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</si>
  <si>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</si>
  <si>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</si>
  <si>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</si>
  <si>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</si>
  <si>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</si>
  <si>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</si>
  <si>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</si>
  <si>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</si>
  <si>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</si>
  <si>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</si>
  <si>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</si>
  <si>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</si>
  <si>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</si>
  <si>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</si>
  <si>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</si>
  <si>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</si>
  <si>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</si>
  <si>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</si>
  <si>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</si>
  <si>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</si>
  <si>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</si>
  <si>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</si>
  <si>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</si>
  <si>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</si>
  <si>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</si>
  <si>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</si>
  <si>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</si>
  <si>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</si>
  <si>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</si>
  <si>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</si>
  <si>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</si>
  <si>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</si>
  <si>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</si>
  <si>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</si>
  <si>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</si>
  <si>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</si>
  <si>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</si>
  <si>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</si>
  <si>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</si>
  <si>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</si>
  <si>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</si>
  <si>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</si>
  <si>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</si>
  <si>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</si>
  <si>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</si>
  <si>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</si>
  <si>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</si>
  <si>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</si>
  <si>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</si>
  <si>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</si>
  <si>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</si>
  <si>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</si>
  <si>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</si>
  <si>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</si>
  <si>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</si>
  <si>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</si>
  <si>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</si>
  <si>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</si>
  <si>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</si>
  <si>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</si>
  <si>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</si>
  <si>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</si>
  <si>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</si>
  <si>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</si>
  <si>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</si>
  <si>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</si>
  <si>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</si>
  <si>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</si>
  <si>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</si>
  <si>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</si>
  <si>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</si>
  <si>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</si>
  <si>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</si>
  <si>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</si>
  <si>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</si>
  <si>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</si>
  <si>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</si>
  <si>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</si>
  <si>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</si>
  <si>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</si>
  <si>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</si>
  <si>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</si>
  <si>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</si>
  <si>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</si>
  <si>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</si>
  <si>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</si>
  <si>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</si>
  <si>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</si>
  <si>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</si>
  <si>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</si>
  <si>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</si>
  <si>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</si>
  <si>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</si>
  <si>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</si>
  <si>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</si>
  <si>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</si>
  <si>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</si>
  <si>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</si>
  <si>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</si>
  <si>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</si>
  <si>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</si>
  <si>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</si>
  <si>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</si>
  <si>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</si>
  <si>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</si>
  <si>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</si>
  <si>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</si>
  <si>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</si>
  <si>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</si>
  <si>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</si>
  <si>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</si>
  <si>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</si>
  <si>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</si>
  <si>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</si>
  <si>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</si>
  <si>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</si>
  <si>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</si>
  <si>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</si>
  <si>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</si>
  <si>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</si>
  <si>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</si>
  <si>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</si>
  <si>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</si>
  <si>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</si>
  <si>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</si>
  <si>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</si>
  <si>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</si>
  <si>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</si>
  <si>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</si>
  <si>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</si>
  <si>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</si>
  <si>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</si>
  <si>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</si>
  <si>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</si>
  <si>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</si>
  <si>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</si>
  <si>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</si>
  <si>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</si>
  <si>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</si>
  <si>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</si>
  <si>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</si>
  <si>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</si>
  <si>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</si>
  <si>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</si>
  <si>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</si>
  <si>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</si>
  <si>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</si>
  <si>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</si>
  <si>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</si>
  <si>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</si>
  <si>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</si>
  <si>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</si>
  <si>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</si>
  <si>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</si>
  <si>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</si>
  <si>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</si>
  <si>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</si>
  <si>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</si>
  <si>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</si>
  <si>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</si>
  <si>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</si>
  <si>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</si>
  <si>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</si>
  <si>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</si>
  <si>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</si>
  <si>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</si>
  <si>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</si>
  <si>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</si>
  <si>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</si>
  <si>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</si>
  <si>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</si>
  <si>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</si>
  <si>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</si>
  <si>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</si>
  <si>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</si>
  <si>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</si>
  <si>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</si>
  <si>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</si>
  <si>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</si>
  <si>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</si>
  <si>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</si>
  <si>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</si>
  <si>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</si>
  <si>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</si>
  <si>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</si>
  <si>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</si>
  <si>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</si>
  <si>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</si>
  <si>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</si>
  <si>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</si>
  <si>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</si>
  <si>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</si>
  <si>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</si>
  <si>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</si>
  <si>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</si>
  <si>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</si>
  <si>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</si>
  <si>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</si>
  <si>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</si>
  <si>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</si>
  <si>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</si>
  <si>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</si>
  <si>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</si>
  <si>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</si>
  <si>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</si>
  <si>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</si>
  <si>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</si>
  <si>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</si>
  <si>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</si>
  <si>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</si>
  <si>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</si>
  <si>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</si>
  <si>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</si>
  <si>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</si>
  <si>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</si>
  <si>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</si>
  <si>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</si>
  <si>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</si>
  <si>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</si>
  <si>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</si>
  <si>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</si>
  <si>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</si>
  <si>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</si>
  <si>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</si>
  <si>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</si>
  <si>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</si>
  <si>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</si>
  <si>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</si>
  <si>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</si>
  <si>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</si>
  <si>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</si>
  <si>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</si>
  <si>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</si>
  <si>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</si>
  <si>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</si>
  <si>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</si>
  <si>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</si>
  <si>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</si>
  <si>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</si>
  <si>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</si>
  <si>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</si>
  <si>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</si>
  <si>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</si>
  <si>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</si>
  <si>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</si>
  <si>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</si>
  <si>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</si>
  <si>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</si>
  <si>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</si>
  <si>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</si>
  <si>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</si>
  <si>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</si>
  <si>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</si>
  <si>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</si>
  <si>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</si>
  <si>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</si>
  <si>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</si>
  <si>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</si>
  <si>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</si>
  <si>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</si>
  <si>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</si>
  <si>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</si>
  <si>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</si>
  <si>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</si>
  <si>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</si>
  <si>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</si>
  <si>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</si>
  <si>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</si>
  <si>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</si>
  <si>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</si>
  <si>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</si>
  <si>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</si>
  <si>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</si>
  <si>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</si>
  <si>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</si>
  <si>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</si>
  <si>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</si>
  <si>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</si>
  <si>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</si>
  <si>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</si>
  <si>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</si>
  <si>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</si>
  <si>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</si>
  <si>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</si>
  <si>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</si>
  <si>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</si>
  <si>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</si>
  <si>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</si>
  <si>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</si>
  <si>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</si>
  <si>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</si>
  <si>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</si>
  <si>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</si>
  <si>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</si>
  <si>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</si>
  <si>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</si>
  <si>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</si>
  <si>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</si>
  <si>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</si>
  <si>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</si>
  <si>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</si>
  <si>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</si>
  <si>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</si>
  <si>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</si>
  <si>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</si>
  <si>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</si>
  <si>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</si>
  <si>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</si>
  <si>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</si>
  <si>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</si>
  <si>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</si>
  <si>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</si>
  <si>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</si>
  <si>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</si>
  <si>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</si>
  <si>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</si>
  <si>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</si>
  <si>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</si>
  <si>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</si>
  <si>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</si>
  <si>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</si>
  <si>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</si>
  <si>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</si>
  <si>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</si>
  <si>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</si>
  <si>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</si>
  <si>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</si>
  <si>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</si>
  <si>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</si>
  <si>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</si>
  <si>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</si>
  <si>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</si>
  <si>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</si>
  <si>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</si>
  <si>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</si>
  <si>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</si>
  <si>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</si>
  <si>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</si>
  <si>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</si>
  <si>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</si>
  <si>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</si>
  <si>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</si>
  <si>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</si>
  <si>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</si>
  <si>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</si>
  <si>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</si>
  <si>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</si>
  <si>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</si>
  <si>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</si>
  <si>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</si>
  <si>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</si>
  <si>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</si>
  <si>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</si>
  <si>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</si>
  <si>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</si>
  <si>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</si>
  <si>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</si>
  <si>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</si>
  <si>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</si>
  <si>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</si>
  <si>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</si>
  <si>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</si>
  <si>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</si>
  <si>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</si>
  <si>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</si>
  <si>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</si>
  <si>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</si>
  <si>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</si>
  <si>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</si>
  <si>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</si>
  <si>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</si>
  <si>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</si>
  <si>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</si>
  <si>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</si>
  <si>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</si>
  <si>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</si>
  <si>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</si>
  <si>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</si>
  <si>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</si>
  <si>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</si>
  <si>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</si>
  <si>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</si>
  <si>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</si>
  <si>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</si>
  <si>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</si>
  <si>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</si>
  <si>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</si>
  <si>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</si>
  <si>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</si>
  <si>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</si>
  <si>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</si>
  <si>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</si>
  <si>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</si>
  <si>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</si>
  <si>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</si>
  <si>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</si>
  <si>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</si>
  <si>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</si>
  <si>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</si>
  <si>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</si>
  <si>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</si>
  <si>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</si>
  <si>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</si>
  <si>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</si>
  <si>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</si>
  <si>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</si>
  <si>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</si>
  <si>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</si>
  <si>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</si>
  <si>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</si>
  <si>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</si>
  <si>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</si>
  <si>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</si>
  <si>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</si>
  <si>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</si>
  <si>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</si>
  <si>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</si>
  <si>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</si>
  <si>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</si>
  <si>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</si>
  <si>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</si>
  <si>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</si>
  <si>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</si>
  <si>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</si>
  <si>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</si>
  <si>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</si>
  <si>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</si>
  <si>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</si>
  <si>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</si>
  <si>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</si>
  <si>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</si>
  <si>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</si>
  <si>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</si>
  <si>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</si>
  <si>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</si>
  <si>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</si>
  <si>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</si>
  <si>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</si>
  <si>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</si>
  <si>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</si>
  <si>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</si>
  <si>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</si>
  <si>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</si>
  <si>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</si>
  <si>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</si>
  <si>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</si>
  <si>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</si>
  <si>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</si>
  <si>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</si>
  <si>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</si>
  <si>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</si>
  <si>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</si>
  <si>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</si>
  <si>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</si>
  <si>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</si>
  <si>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</si>
  <si>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</si>
  <si>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</si>
  <si>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</si>
  <si>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</si>
  <si>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</si>
  <si>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</si>
  <si>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</si>
  <si>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</si>
  <si>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</si>
  <si>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</si>
  <si>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</si>
  <si>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</si>
  <si>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</si>
  <si>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</si>
  <si>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</si>
  <si>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</si>
  <si>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</si>
  <si>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</si>
  <si>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</si>
  <si>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</si>
  <si>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</si>
  <si>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</si>
  <si>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</si>
  <si>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</si>
  <si>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</si>
  <si>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</si>
  <si>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</si>
  <si>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</si>
  <si>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</si>
  <si>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</si>
  <si>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</si>
  <si>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</si>
  <si>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</si>
  <si>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</si>
  <si>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</si>
  <si>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</si>
  <si>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</si>
  <si>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</si>
  <si>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</si>
  <si>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</si>
  <si>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</si>
  <si>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</si>
  <si>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</si>
  <si>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</si>
  <si>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</si>
  <si>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</si>
  <si>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</si>
  <si>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</si>
  <si>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</si>
  <si>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</si>
  <si>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</si>
  <si>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</si>
  <si>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</si>
  <si>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</si>
  <si>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</si>
  <si>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</si>
  <si>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</si>
  <si>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</si>
  <si>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</si>
  <si>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</si>
  <si>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</si>
  <si>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</si>
  <si>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</si>
  <si>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</si>
  <si>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</si>
  <si>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</si>
  <si>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</si>
  <si>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</si>
  <si>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</si>
  <si>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</si>
  <si>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</si>
  <si>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</si>
  <si>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</si>
  <si>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</si>
  <si>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</si>
  <si>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</si>
  <si>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</si>
  <si>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</si>
  <si>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</si>
  <si>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</si>
  <si>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</si>
  <si>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</si>
  <si>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</si>
  <si>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</si>
  <si>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</si>
  <si>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</si>
  <si>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</si>
  <si>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</si>
  <si>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</si>
  <si>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</si>
  <si>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</si>
  <si>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</si>
  <si>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</si>
  <si>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</si>
  <si>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</si>
  <si>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</si>
  <si>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</si>
  <si>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</si>
  <si>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</si>
  <si>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</si>
  <si>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</si>
  <si>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</si>
  <si>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</si>
  <si>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</si>
  <si>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</si>
  <si>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</si>
  <si>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</si>
  <si>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</si>
  <si>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</si>
  <si>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</si>
  <si>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</si>
  <si>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</si>
  <si>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</si>
  <si>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</si>
  <si>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</si>
  <si>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</si>
  <si>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</si>
  <si>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</si>
  <si>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</si>
  <si>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</si>
  <si>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</si>
  <si>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</si>
  <si>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</si>
  <si>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</si>
  <si>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</si>
  <si>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</si>
  <si>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</si>
  <si>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</si>
  <si>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</si>
  <si>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</si>
  <si>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</si>
  <si>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</si>
  <si>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</si>
  <si>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</si>
  <si>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</si>
  <si>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</si>
  <si>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</si>
  <si>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</si>
  <si>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</si>
  <si>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</si>
  <si>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</si>
  <si>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</si>
  <si>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</si>
  <si>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</si>
  <si>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</si>
  <si>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</si>
  <si>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</si>
  <si>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</si>
  <si>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</si>
  <si>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</si>
  <si>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</si>
  <si>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</si>
  <si>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</si>
  <si>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</si>
  <si>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</si>
  <si>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</si>
  <si>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</si>
  <si>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</si>
  <si>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</si>
  <si>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</si>
  <si>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</si>
  <si>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</si>
  <si>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</si>
  <si>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</si>
  <si>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</si>
  <si>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</si>
  <si>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</si>
  <si>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</si>
  <si>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</si>
  <si>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</si>
  <si>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</si>
  <si>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</si>
  <si>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</si>
  <si>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</si>
  <si>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</si>
  <si>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</si>
  <si>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</si>
  <si>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</si>
  <si>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</si>
  <si>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</si>
  <si>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</si>
  <si>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</si>
  <si>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</si>
  <si>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</si>
  <si>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</si>
  <si>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</si>
  <si>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</si>
  <si>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</si>
  <si>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</si>
  <si>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</si>
  <si>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</si>
  <si>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</si>
  <si>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</si>
  <si>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</si>
  <si>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</si>
  <si>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</si>
  <si>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</si>
  <si>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</si>
  <si>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</si>
  <si>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</si>
  <si>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</si>
  <si>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</si>
  <si>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</si>
  <si>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</si>
  <si>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</si>
  <si>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</si>
  <si>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</si>
  <si>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</si>
  <si>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</si>
  <si>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</si>
  <si>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</si>
  <si>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</si>
  <si>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</si>
  <si>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</si>
  <si>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</si>
  <si>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</si>
  <si>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</si>
  <si>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</si>
  <si>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</si>
  <si>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</si>
  <si>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</si>
  <si>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</si>
  <si>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</si>
  <si>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</si>
  <si>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</si>
  <si>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</si>
  <si>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</si>
  <si>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</si>
  <si>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</si>
  <si>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</si>
  <si>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</si>
  <si>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</si>
  <si>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</si>
  <si>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</si>
  <si>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</si>
  <si>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</si>
  <si>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</si>
  <si>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</si>
  <si>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</si>
  <si>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</si>
  <si>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</si>
  <si>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</si>
  <si>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</si>
  <si>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</si>
  <si>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</si>
  <si>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</si>
  <si>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</si>
  <si>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</si>
  <si>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</si>
  <si>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</si>
  <si>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</si>
  <si>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</si>
  <si>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</si>
  <si>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</si>
  <si>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</si>
  <si>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</si>
  <si>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</si>
  <si>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</si>
  <si>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</si>
  <si>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</si>
  <si>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</si>
  <si>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</si>
  <si>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</si>
  <si>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</si>
  <si>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</si>
  <si>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</si>
  <si>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</si>
  <si>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</si>
  <si>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</si>
  <si>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</si>
  <si>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</si>
  <si>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</si>
  <si>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</si>
  <si>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</si>
  <si>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</si>
  <si>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</si>
  <si>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</si>
  <si>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</si>
  <si>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</si>
  <si>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</si>
  <si>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</si>
  <si>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</si>
  <si>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</si>
  <si>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</si>
  <si>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</si>
  <si>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</si>
  <si>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</si>
  <si>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</si>
  <si>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</si>
  <si>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</si>
  <si>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</si>
  <si>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</si>
  <si>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</si>
  <si>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</si>
  <si>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</si>
  <si>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</si>
  <si>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</si>
  <si>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</si>
  <si>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</si>
  <si>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</si>
  <si>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</si>
  <si>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</si>
  <si>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</si>
  <si>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</si>
  <si>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</si>
  <si>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</si>
  <si>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</si>
  <si>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</si>
  <si>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</si>
  <si>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</si>
  <si>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</si>
  <si>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</si>
  <si>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</si>
  <si>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</si>
  <si>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</si>
  <si>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</si>
  <si>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</si>
  <si>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</si>
  <si>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</si>
  <si>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</si>
  <si>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</si>
  <si>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</si>
  <si>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</si>
  <si>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</si>
  <si>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</si>
  <si>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</si>
  <si>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</si>
  <si>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</si>
  <si>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</si>
  <si>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</si>
  <si>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</si>
  <si>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</si>
  <si>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</si>
  <si>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</si>
  <si>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</si>
  <si>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</si>
  <si>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</si>
  <si>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</si>
  <si>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</si>
  <si>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</si>
  <si>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</si>
  <si>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</si>
  <si>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</si>
  <si>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</si>
  <si>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</si>
  <si>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</si>
  <si>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</si>
  <si>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</si>
  <si>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</si>
  <si>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</si>
  <si>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</si>
  <si>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</si>
  <si>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</si>
  <si>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</si>
  <si>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</si>
  <si>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</si>
  <si>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</si>
  <si>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</si>
  <si>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</si>
  <si>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</si>
  <si>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</si>
  <si>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</si>
  <si>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</si>
  <si>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</si>
  <si>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</si>
  <si>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</si>
  <si>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</si>
  <si>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</si>
  <si>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</si>
  <si>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</si>
  <si>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</si>
  <si>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</si>
  <si>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</si>
  <si>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</si>
  <si>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</si>
  <si>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</si>
  <si>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</si>
  <si>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</si>
  <si>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</si>
  <si>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</si>
  <si>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</si>
  <si>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</si>
  <si>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</si>
  <si>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</si>
  <si>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</si>
  <si>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</si>
  <si>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</si>
  <si>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</si>
  <si>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</si>
  <si>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</si>
  <si>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</si>
  <si>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</si>
  <si>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</si>
  <si>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</si>
  <si>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</si>
  <si>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</si>
  <si>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</si>
  <si>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</si>
  <si>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</si>
  <si>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</si>
  <si>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</si>
  <si>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</si>
  <si>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</si>
  <si>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</si>
  <si>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</si>
  <si>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</si>
  <si>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</si>
  <si>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</si>
  <si>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</si>
  <si>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</si>
  <si>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</si>
  <si>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</si>
  <si>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</si>
  <si>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</si>
  <si>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</si>
  <si>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</si>
  <si>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</si>
  <si>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</si>
  <si>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</si>
  <si>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</si>
  <si>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</si>
  <si>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</si>
  <si>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</si>
  <si>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</si>
  <si>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</si>
  <si>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</si>
  <si>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</si>
  <si>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</si>
  <si>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</si>
  <si>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</si>
  <si>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</si>
  <si>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</si>
  <si>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</si>
  <si>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</si>
  <si>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</si>
  <si>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</si>
  <si>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</si>
  <si>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</si>
  <si>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</si>
  <si>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</si>
  <si>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</si>
  <si>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</si>
  <si>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</si>
  <si>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</si>
  <si>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</si>
  <si>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</si>
  <si>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</si>
  <si>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</si>
  <si>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</si>
  <si>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</si>
  <si>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</si>
  <si>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</si>
  <si>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</si>
  <si>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</si>
  <si>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</si>
  <si>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</si>
  <si>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</si>
  <si>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</si>
  <si>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</si>
  <si>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</si>
  <si>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</si>
  <si>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</si>
  <si>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</si>
  <si>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</si>
  <si>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</si>
  <si>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</si>
  <si>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</si>
  <si>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</si>
  <si>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</si>
  <si>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</si>
  <si>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</si>
  <si>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</si>
  <si>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</si>
  <si>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</si>
  <si>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</si>
  <si>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</si>
  <si>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</si>
  <si>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</si>
  <si>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</si>
  <si>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</si>
  <si>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</si>
  <si>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</si>
  <si>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</si>
  <si>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</si>
  <si>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</si>
  <si>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</si>
  <si>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</si>
  <si>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</si>
  <si>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</si>
  <si>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</si>
  <si>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</si>
  <si>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</si>
  <si>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</si>
  <si>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</si>
  <si>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</si>
  <si>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</si>
  <si>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</si>
  <si>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</si>
  <si>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</si>
  <si>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</si>
  <si>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</si>
  <si>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</si>
  <si>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</si>
  <si>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</si>
  <si>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</si>
  <si>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</si>
  <si>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</si>
  <si>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</si>
  <si>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</si>
  <si>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</si>
  <si>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</si>
  <si>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</si>
  <si>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</si>
  <si>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</si>
  <si>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</si>
  <si>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</si>
  <si>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</si>
  <si>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</si>
  <si>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</si>
  <si>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</si>
  <si>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</si>
  <si>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</si>
  <si>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</si>
  <si>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</si>
  <si>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</si>
  <si>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</si>
  <si>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</si>
  <si>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</si>
  <si>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</si>
  <si>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</si>
  <si>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</si>
  <si>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</si>
  <si>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</si>
  <si>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</si>
  <si>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</si>
  <si>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</si>
  <si>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</si>
  <si>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</si>
  <si>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</si>
  <si>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</si>
  <si>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</si>
  <si>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</si>
  <si>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</si>
  <si>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</si>
  <si>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</si>
  <si>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</si>
  <si>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</si>
  <si>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</si>
  <si>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</si>
  <si>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</si>
  <si>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</si>
  <si>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</si>
  <si>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</si>
  <si>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</si>
  <si>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</si>
  <si>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</si>
  <si>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</si>
  <si>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</si>
  <si>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</si>
  <si>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</si>
  <si>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</si>
  <si>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</si>
  <si>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</si>
  <si>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</si>
  <si>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</si>
  <si>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</si>
  <si>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</si>
  <si>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</si>
  <si>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</si>
  <si>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</si>
  <si>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</si>
  <si>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</si>
  <si>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</si>
  <si>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</si>
  <si>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</si>
  <si>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</si>
  <si>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</si>
  <si>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</si>
  <si>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</si>
  <si>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</si>
  <si>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</si>
  <si>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</si>
  <si>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</si>
  <si>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</si>
  <si>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</si>
  <si>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</si>
  <si>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</si>
  <si>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</si>
  <si>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</si>
  <si>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</si>
  <si>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</si>
  <si>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</si>
  <si>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</si>
  <si>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</si>
  <si>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</si>
  <si>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</si>
  <si>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</si>
  <si>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</si>
  <si>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</si>
  <si>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</si>
  <si>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</si>
  <si>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</si>
  <si>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</si>
  <si>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</si>
  <si>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</si>
  <si>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</si>
  <si>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</si>
  <si>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</si>
  <si>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</si>
  <si>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</si>
  <si>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</si>
  <si>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</si>
  <si>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</si>
  <si>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</si>
  <si>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</si>
  <si>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</si>
  <si>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</si>
  <si>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</si>
  <si>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</si>
  <si>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</si>
  <si>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</si>
  <si>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</si>
  <si>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</si>
  <si>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</si>
  <si>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</si>
  <si>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</si>
  <si>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</si>
  <si>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</si>
  <si>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</si>
  <si>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</si>
  <si>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</si>
  <si>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</si>
  <si>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</si>
  <si>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</si>
  <si>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</si>
  <si>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</si>
  <si>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</si>
  <si>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</si>
  <si>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</si>
  <si>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</si>
  <si>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</si>
  <si>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</si>
  <si>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</si>
  <si>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</si>
  <si>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</si>
  <si>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</si>
  <si>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</si>
  <si>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</si>
  <si>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</si>
  <si>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</si>
  <si>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</si>
  <si>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</si>
  <si>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</si>
  <si>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</si>
  <si>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</si>
  <si>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</si>
  <si>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</si>
  <si>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</si>
  <si>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</si>
  <si>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</si>
  <si>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</si>
  <si>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</si>
  <si>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</si>
  <si>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</si>
  <si>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</si>
  <si>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</si>
  <si>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</si>
  <si>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</si>
  <si>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</si>
  <si>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</si>
  <si>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</si>
  <si>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</si>
  <si>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</si>
  <si>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</si>
  <si>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</si>
  <si>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</si>
  <si>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</si>
  <si>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</si>
  <si>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</si>
  <si>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</si>
  <si>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</si>
  <si>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</si>
  <si>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</si>
  <si>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</si>
  <si>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</si>
  <si>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</si>
  <si>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</si>
  <si>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</si>
  <si>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</si>
  <si>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</si>
  <si>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</si>
  <si>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</si>
  <si>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</si>
  <si>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</si>
  <si>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</si>
  <si>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</si>
  <si>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</si>
  <si>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</si>
  <si>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</si>
  <si>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</si>
  <si>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</si>
  <si>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</si>
  <si>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</si>
  <si>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</si>
  <si>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</si>
  <si>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</si>
  <si>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</si>
  <si>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</si>
  <si>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</si>
  <si>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</si>
  <si>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</si>
  <si>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</si>
  <si>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</si>
  <si>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</si>
  <si>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</si>
  <si>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</si>
  <si>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</si>
  <si>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</si>
  <si>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</si>
  <si>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</si>
  <si>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</si>
  <si>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</si>
  <si>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</si>
  <si>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</si>
  <si>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</si>
  <si>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</si>
  <si>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</si>
  <si>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</si>
  <si>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</si>
  <si>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</si>
  <si>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</si>
  <si>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</si>
  <si>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</si>
  <si>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</si>
  <si>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</si>
  <si>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</si>
  <si>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</si>
  <si>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</si>
  <si>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</si>
  <si>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</si>
  <si>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</si>
  <si>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</si>
  <si>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</si>
  <si>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</si>
  <si>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</si>
  <si>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</si>
  <si>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</si>
  <si>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</si>
  <si>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</si>
  <si>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</si>
  <si>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</si>
  <si>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</si>
  <si>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</si>
  <si>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</si>
  <si>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</si>
  <si>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</si>
  <si>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</si>
  <si>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</si>
  <si>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</si>
  <si>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</si>
  <si>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</si>
  <si>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</si>
  <si>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</si>
  <si>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</si>
  <si>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</si>
  <si>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</si>
  <si>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</si>
  <si>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</si>
  <si>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</si>
  <si>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</si>
  <si>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</si>
  <si>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</si>
  <si>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</si>
  <si>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</si>
  <si>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</si>
  <si>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</si>
  <si>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</si>
  <si>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</si>
  <si>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</si>
  <si>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</si>
  <si>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</si>
  <si>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</si>
  <si>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</si>
  <si>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</si>
  <si>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</si>
  <si>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</si>
  <si>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</si>
  <si>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</si>
  <si>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</si>
  <si>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</si>
  <si>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</si>
  <si>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</si>
  <si>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</si>
  <si>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</si>
  <si>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</si>
  <si>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</si>
  <si>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</si>
  <si>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</si>
  <si>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</si>
  <si>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</si>
  <si>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</si>
  <si>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</si>
  <si>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</si>
  <si>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</si>
  <si>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</si>
  <si>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</si>
  <si>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</si>
  <si>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</si>
  <si>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</si>
  <si>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</si>
  <si>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</si>
  <si>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</si>
  <si>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</si>
  <si>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</si>
  <si>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</si>
  <si>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</si>
  <si>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</si>
  <si>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</si>
  <si>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</si>
  <si>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</si>
  <si>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</si>
  <si>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</si>
  <si>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</si>
  <si>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</si>
  <si>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</si>
  <si>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</si>
  <si>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</si>
  <si>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</si>
  <si>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</si>
  <si>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</si>
  <si>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</si>
  <si>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</si>
  <si>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</si>
  <si>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</si>
  <si>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</si>
  <si>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</si>
  <si>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</si>
  <si>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</si>
  <si>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</si>
  <si>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</si>
  <si>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</si>
  <si>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</si>
  <si>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</si>
  <si>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</si>
  <si>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</si>
  <si>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</si>
  <si>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</si>
  <si>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</si>
  <si>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</si>
  <si>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</si>
  <si>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</si>
  <si>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</si>
  <si>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</si>
  <si>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</si>
  <si>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</si>
  <si>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</si>
  <si>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</si>
  <si>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</si>
  <si>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</si>
  <si>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</si>
  <si>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</si>
  <si>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</si>
  <si>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</si>
  <si>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</si>
  <si>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</si>
  <si>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</si>
  <si>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</si>
  <si>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</si>
  <si>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</si>
  <si>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</si>
  <si>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</si>
  <si>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</si>
  <si>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</si>
  <si>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</si>
  <si>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</si>
  <si>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</si>
  <si>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</si>
  <si>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</si>
  <si>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</si>
  <si>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</si>
  <si>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</si>
  <si>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</si>
  <si>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</si>
  <si>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</si>
  <si>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</si>
  <si>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</si>
  <si>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</si>
  <si>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</si>
  <si>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</si>
  <si>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</si>
  <si>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</si>
  <si>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</si>
  <si>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</si>
  <si>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</si>
  <si>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</si>
  <si>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</si>
  <si>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</si>
  <si>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</si>
  <si>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</si>
  <si>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</si>
  <si>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</si>
  <si>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</si>
  <si>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</si>
  <si>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</si>
  <si>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</si>
  <si>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</si>
  <si>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</si>
  <si>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</si>
  <si>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</si>
  <si>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</si>
  <si>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</si>
  <si>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</si>
  <si>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</si>
  <si>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</si>
  <si>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</si>
  <si>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</si>
  <si>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</si>
  <si>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</si>
  <si>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</si>
  <si>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</si>
  <si>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</si>
  <si>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</si>
  <si>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</si>
  <si>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</si>
  <si>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</si>
  <si>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</si>
  <si>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</si>
  <si>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</si>
  <si>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</si>
  <si>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</si>
  <si>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</si>
  <si>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</si>
  <si>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</si>
  <si>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</si>
  <si>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</si>
  <si>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</si>
  <si>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</si>
  <si>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</si>
  <si>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</si>
  <si>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</si>
  <si>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</si>
  <si>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</si>
  <si>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</si>
  <si>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</si>
  <si>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</si>
  <si>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</si>
  <si>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</si>
  <si>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</si>
  <si>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</si>
  <si>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</si>
  <si>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</si>
  <si>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</si>
  <si>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</si>
  <si>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</si>
  <si>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</si>
  <si>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</si>
  <si>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</si>
  <si>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</si>
  <si>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</si>
  <si>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</si>
  <si>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</si>
  <si>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</si>
  <si>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</si>
  <si>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</si>
  <si>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</si>
  <si>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</si>
  <si>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</si>
  <si>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</si>
  <si>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</si>
  <si>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</si>
  <si>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</si>
  <si>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</si>
  <si>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</si>
  <si>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</si>
  <si>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</si>
  <si>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</si>
  <si>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</si>
  <si>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</si>
  <si>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</si>
  <si>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</si>
  <si>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</si>
  <si>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</si>
  <si>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</si>
  <si>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</si>
  <si>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</si>
  <si>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</si>
  <si>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</si>
  <si>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</si>
  <si>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</si>
  <si>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</si>
  <si>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</si>
  <si>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</si>
  <si>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</si>
  <si>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</si>
  <si>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</si>
  <si>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</si>
  <si>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</si>
  <si>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</si>
  <si>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</si>
  <si>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</si>
  <si>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</si>
  <si>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</si>
  <si>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</si>
  <si>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</si>
  <si>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</si>
  <si>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</si>
  <si>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</si>
  <si>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</si>
  <si>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</si>
  <si>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</si>
  <si>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</si>
  <si>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</si>
  <si>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</si>
  <si>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</si>
  <si>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</si>
  <si>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</si>
  <si>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</si>
  <si>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</si>
  <si>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</si>
  <si>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</si>
  <si>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</si>
  <si>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</si>
  <si>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</si>
  <si>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</si>
  <si>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</si>
  <si>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</si>
  <si>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</si>
  <si>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</si>
  <si>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</si>
  <si>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</si>
  <si>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</si>
  <si>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</si>
  <si>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</si>
  <si>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</si>
  <si>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</si>
  <si>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</si>
  <si>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</si>
  <si>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</si>
  <si>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</si>
  <si>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</si>
  <si>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</si>
  <si>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</si>
  <si>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</si>
  <si>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</si>
  <si>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</si>
  <si>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</si>
  <si>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</si>
  <si>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</si>
  <si>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</si>
  <si>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</si>
  <si>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</si>
  <si>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</si>
  <si>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</si>
  <si>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</si>
  <si>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</si>
  <si>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</si>
  <si>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</si>
  <si>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</si>
  <si>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</si>
  <si>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</si>
  <si>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</si>
  <si>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</si>
  <si>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</si>
  <si>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</si>
  <si>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</si>
  <si>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</si>
  <si>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</si>
  <si>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</si>
  <si>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</si>
  <si>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</si>
  <si>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</si>
  <si>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</si>
  <si>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</si>
  <si>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</si>
  <si>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</si>
  <si>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</si>
  <si>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</si>
  <si>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</si>
  <si>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</si>
  <si>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</si>
  <si>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</si>
  <si>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</si>
  <si>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</si>
  <si>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</si>
  <si>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</si>
  <si>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</si>
  <si>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</si>
  <si>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</si>
  <si>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</si>
  <si>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</si>
  <si>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</si>
  <si>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</si>
  <si>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</si>
  <si>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</si>
  <si>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</si>
  <si>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</si>
  <si>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</si>
  <si>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</si>
  <si>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</si>
  <si>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</si>
  <si>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</si>
  <si>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</si>
  <si>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</si>
  <si>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</si>
  <si>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</si>
  <si>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</si>
  <si>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</si>
  <si>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</si>
  <si>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</si>
  <si>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</si>
  <si>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</si>
  <si>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</si>
  <si>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</si>
  <si>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</si>
  <si>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</si>
  <si>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</si>
  <si>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</si>
  <si>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</si>
  <si>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</si>
  <si>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</si>
  <si>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</si>
  <si>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</si>
  <si>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</si>
  <si>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</si>
  <si>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</si>
  <si>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</si>
  <si>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</si>
  <si>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</si>
  <si>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</si>
  <si>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</si>
  <si>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</si>
  <si>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</si>
  <si>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</si>
  <si>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</si>
  <si>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</si>
  <si>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</si>
  <si>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</si>
  <si>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</si>
  <si>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</si>
  <si>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</si>
  <si>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</si>
  <si>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</si>
  <si>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</si>
  <si>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</si>
  <si>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</si>
  <si>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</si>
  <si>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</si>
  <si>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</si>
  <si>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</si>
  <si>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</si>
  <si>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</si>
  <si>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</si>
  <si>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</si>
  <si>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</si>
  <si>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</si>
  <si>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</si>
  <si>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</si>
  <si>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</si>
  <si>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</si>
  <si>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</si>
  <si>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</si>
  <si>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</si>
  <si>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</si>
  <si>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</si>
  <si>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</si>
  <si>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</si>
  <si>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</si>
  <si>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</si>
  <si>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</si>
  <si>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</si>
  <si>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</si>
  <si>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</si>
  <si>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</si>
  <si>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</si>
  <si>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</si>
  <si>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</si>
  <si>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</si>
  <si>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</si>
  <si>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</si>
  <si>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</si>
  <si>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</si>
  <si>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</si>
  <si>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</si>
  <si>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</si>
  <si>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</si>
  <si>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</si>
  <si>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</si>
  <si>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</si>
  <si>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</si>
  <si>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</si>
  <si>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</si>
  <si>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</si>
  <si>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</si>
  <si>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</si>
  <si>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</si>
  <si>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</si>
  <si>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</si>
  <si>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</si>
  <si>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</si>
  <si>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</si>
  <si>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</si>
  <si>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</si>
  <si>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</si>
  <si>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</si>
  <si>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</si>
  <si>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</si>
  <si>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</si>
  <si>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</si>
  <si>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</si>
  <si>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</si>
  <si>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</si>
  <si>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</si>
  <si>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</si>
  <si>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</si>
  <si>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</si>
  <si>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</si>
  <si>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</si>
  <si>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</si>
  <si>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</si>
  <si>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</si>
  <si>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</si>
  <si>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</si>
  <si>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</si>
  <si>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</si>
  <si>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</si>
  <si>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</si>
  <si>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</si>
  <si>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</si>
  <si>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</si>
  <si>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</si>
  <si>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</si>
  <si>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</si>
  <si>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</si>
  <si>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</si>
  <si>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</si>
  <si>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</si>
  <si>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</si>
  <si>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</si>
  <si>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</si>
  <si>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</si>
  <si>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</si>
  <si>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</si>
  <si>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</si>
  <si>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</si>
  <si>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</si>
  <si>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</si>
  <si>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</si>
  <si>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</si>
  <si>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</si>
  <si>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</si>
  <si>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</si>
  <si>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</si>
  <si>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</si>
  <si>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</si>
  <si>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</si>
  <si>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</si>
  <si>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</si>
  <si>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</si>
  <si>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</si>
  <si>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</si>
  <si>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</si>
  <si>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</si>
  <si>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</si>
  <si>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</si>
  <si>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</si>
  <si>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</si>
  <si>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</si>
  <si>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</si>
  <si>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</si>
  <si>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</si>
  <si>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</si>
  <si>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</si>
  <si>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</si>
  <si>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</si>
  <si>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</si>
  <si>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</si>
  <si>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</si>
  <si>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</si>
  <si>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</si>
  <si>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</si>
  <si>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</si>
  <si>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</si>
  <si>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</si>
  <si>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</si>
  <si>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</si>
  <si>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</si>
  <si>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</si>
  <si>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</si>
  <si>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</si>
  <si>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</si>
  <si>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</si>
  <si>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</si>
  <si>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</si>
  <si>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</si>
  <si>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</si>
  <si>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</si>
  <si>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</si>
  <si>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</si>
  <si>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</si>
  <si>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</si>
  <si>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</si>
  <si>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</si>
  <si>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</si>
  <si>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</si>
  <si>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</si>
  <si>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</si>
  <si>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</si>
  <si>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</si>
  <si>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</si>
  <si>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</si>
  <si>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</si>
  <si>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</si>
  <si>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</si>
  <si>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</si>
  <si>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</si>
  <si>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</si>
  <si>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</si>
  <si>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</si>
  <si>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</si>
  <si>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</si>
  <si>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</si>
  <si>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</si>
  <si>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</si>
  <si>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</si>
  <si>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</si>
  <si>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</si>
  <si>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</si>
  <si>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</si>
  <si>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</si>
  <si>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</si>
  <si>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</si>
  <si>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</si>
  <si>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</si>
  <si>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</si>
  <si>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</si>
  <si>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</si>
  <si>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</si>
  <si>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</si>
  <si>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</si>
  <si>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</si>
  <si>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</si>
  <si>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</si>
  <si>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</si>
  <si>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</si>
  <si>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</si>
  <si>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</si>
  <si>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</si>
  <si>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</si>
  <si>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</si>
  <si>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</si>
  <si>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</si>
  <si>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</si>
  <si>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</si>
  <si>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</si>
  <si>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</si>
  <si>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</si>
  <si>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</si>
  <si>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</si>
  <si>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</si>
  <si>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</si>
  <si>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</si>
  <si>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</si>
  <si>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</si>
  <si>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</si>
  <si>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</si>
  <si>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</si>
  <si>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</si>
  <si>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</si>
  <si>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</si>
  <si>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</si>
  <si>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</si>
  <si>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</si>
  <si>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</si>
  <si>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</si>
  <si>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</si>
  <si>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</si>
  <si>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</si>
  <si>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</si>
  <si>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</si>
  <si>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</si>
  <si>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</si>
  <si>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</si>
  <si>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</si>
  <si>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</si>
  <si>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</si>
  <si>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</si>
  <si>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</si>
  <si>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</si>
  <si>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</si>
  <si>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</si>
  <si>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</si>
  <si>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</si>
  <si>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</si>
  <si>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</si>
  <si>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</si>
  <si>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</si>
  <si>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</si>
  <si>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</si>
  <si>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</si>
  <si>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</si>
  <si>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</si>
  <si>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</si>
  <si>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</si>
  <si>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</si>
  <si>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</si>
  <si>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</si>
  <si>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</si>
  <si>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</si>
  <si>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</si>
  <si>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</si>
  <si>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</si>
  <si>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</si>
  <si>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</si>
  <si>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</si>
  <si>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</si>
  <si>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</si>
  <si>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</si>
  <si>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</si>
  <si>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</si>
  <si>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</si>
  <si>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</si>
  <si>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</si>
  <si>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</si>
  <si>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</si>
  <si>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</si>
  <si>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</si>
  <si>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</si>
  <si>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</si>
  <si>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</si>
  <si>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</si>
  <si>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</si>
  <si>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</si>
  <si>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</si>
  <si>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</si>
  <si>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</si>
  <si>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</si>
  <si>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</si>
  <si>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</si>
  <si>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</si>
  <si>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</si>
  <si>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</si>
  <si>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</si>
  <si>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</si>
  <si>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</si>
  <si>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</si>
  <si>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</si>
  <si>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</si>
  <si>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</si>
  <si>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</si>
  <si>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</si>
  <si>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</si>
  <si>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</si>
  <si>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</si>
  <si>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</si>
  <si>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</si>
  <si>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</si>
  <si>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</si>
  <si>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</si>
  <si>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</si>
  <si>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</si>
  <si>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</si>
  <si>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</si>
  <si>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</si>
  <si>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</si>
  <si>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</si>
  <si>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</si>
  <si>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</si>
  <si>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</si>
  <si>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</si>
  <si>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</si>
  <si>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</si>
  <si>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</si>
  <si>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</si>
  <si>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</si>
  <si>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</si>
  <si>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</si>
  <si>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</si>
  <si>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</si>
  <si>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</si>
  <si>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</si>
  <si>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</si>
  <si>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</si>
  <si>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</si>
  <si>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</si>
  <si>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</si>
  <si>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</si>
  <si>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</si>
  <si>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</si>
  <si>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</si>
  <si>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</si>
  <si>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</si>
  <si>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</si>
  <si>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</si>
  <si>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</si>
  <si>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</si>
  <si>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</si>
  <si>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</si>
  <si>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</si>
  <si>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</si>
  <si>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</si>
  <si>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</si>
  <si>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</si>
  <si>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</si>
  <si>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</si>
  <si>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</si>
  <si>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</si>
  <si>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</si>
  <si>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</si>
  <si>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</si>
  <si>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</si>
  <si>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</si>
  <si>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</si>
  <si>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</si>
  <si>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</si>
  <si>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</si>
  <si>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</si>
  <si>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</si>
  <si>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</si>
  <si>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</si>
  <si>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</si>
  <si>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</si>
  <si>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</si>
  <si>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</si>
  <si>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</si>
  <si>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</si>
  <si>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</si>
  <si>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</si>
  <si>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</si>
  <si>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</si>
  <si>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</si>
  <si>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</si>
  <si>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</si>
  <si>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</si>
  <si>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</si>
  <si>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</si>
  <si>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</si>
  <si>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</si>
  <si>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</si>
  <si>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</si>
  <si>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</si>
  <si>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</si>
  <si>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</si>
  <si>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</si>
  <si>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</si>
  <si>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</si>
  <si>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</si>
  <si>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</si>
  <si>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</si>
  <si>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</si>
  <si>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</si>
  <si>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</si>
  <si>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</si>
  <si>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</si>
  <si>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</si>
  <si>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</si>
  <si>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</si>
  <si>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</si>
  <si>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</si>
  <si>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</si>
  <si>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</si>
  <si>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</si>
  <si>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</si>
  <si>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</si>
  <si>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</si>
  <si>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</si>
  <si>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</si>
  <si>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</si>
  <si>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</si>
  <si>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</si>
  <si>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</si>
  <si>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</si>
  <si>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</si>
  <si>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</si>
  <si>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</si>
  <si>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</si>
  <si>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</si>
  <si>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</si>
  <si>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</si>
  <si>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</si>
  <si>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</si>
  <si>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</si>
  <si>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</si>
  <si>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</si>
  <si>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</si>
  <si>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</si>
  <si>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</si>
  <si>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</si>
  <si>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</si>
  <si>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</si>
  <si>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</si>
  <si>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</si>
  <si>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</si>
  <si>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</si>
  <si>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</si>
  <si>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</si>
  <si>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</si>
  <si>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</si>
  <si>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</si>
  <si>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</si>
  <si>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</si>
  <si>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</si>
  <si>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</si>
  <si>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</si>
  <si>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</si>
  <si>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</si>
  <si>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</si>
  <si>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</si>
  <si>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</si>
  <si>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</si>
  <si>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</si>
  <si>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</si>
  <si>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</si>
  <si>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</si>
  <si>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</si>
  <si>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</si>
  <si>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</si>
  <si>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</si>
  <si>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</si>
  <si>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</si>
  <si>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</si>
  <si>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</si>
  <si>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</si>
  <si>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</si>
  <si>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</si>
  <si>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</si>
  <si>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</si>
  <si>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</si>
  <si>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</si>
  <si>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</si>
  <si>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</si>
  <si>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</si>
  <si>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</si>
  <si>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</si>
  <si>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</si>
  <si>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</si>
  <si>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</si>
  <si>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</si>
  <si>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</si>
  <si>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</si>
  <si>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</si>
  <si>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</si>
  <si>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</si>
  <si>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</si>
  <si>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</si>
  <si>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</si>
  <si>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</si>
  <si>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</si>
  <si>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</si>
  <si>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</si>
  <si>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</si>
  <si>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</si>
  <si>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</si>
  <si>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</si>
  <si>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</si>
  <si>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</si>
  <si>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</si>
  <si>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</si>
  <si>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</si>
  <si>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</si>
  <si>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</si>
  <si>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</si>
  <si>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</si>
  <si>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</si>
  <si>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</si>
  <si>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</si>
  <si>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</si>
  <si>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</si>
  <si>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</si>
  <si>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</si>
  <si>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</si>
  <si>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</si>
  <si>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</si>
  <si>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</si>
  <si>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</si>
  <si>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</si>
  <si>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</si>
  <si>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</si>
  <si>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</si>
  <si>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</si>
  <si>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</si>
  <si>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</si>
  <si>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</si>
  <si>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</si>
  <si>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</si>
  <si>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</si>
  <si>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</si>
  <si>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</si>
  <si>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</si>
  <si>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</si>
  <si>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</si>
  <si>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</si>
  <si>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</si>
  <si>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</si>
  <si>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</si>
  <si>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</si>
  <si>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</si>
  <si>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</si>
  <si>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</si>
  <si>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</si>
  <si>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</si>
  <si>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</si>
  <si>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</si>
  <si>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</si>
  <si>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</si>
  <si>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</si>
  <si>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</si>
  <si>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</si>
  <si>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</si>
  <si>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</si>
  <si>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</si>
  <si>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</si>
  <si>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</si>
  <si>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</si>
  <si>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</si>
  <si>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</si>
  <si>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</si>
  <si>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</si>
  <si>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</si>
  <si>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</si>
  <si>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</si>
  <si>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</si>
  <si>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</si>
  <si>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</si>
  <si>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</si>
  <si>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</si>
  <si>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</si>
  <si>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</si>
  <si>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</si>
  <si>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</si>
  <si>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</si>
  <si>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</si>
  <si>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</si>
  <si>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</si>
  <si>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</si>
  <si>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</si>
  <si>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</si>
  <si>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</si>
  <si>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</si>
  <si>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</si>
  <si>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</si>
  <si>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</si>
  <si>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</si>
  <si>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</si>
  <si>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</si>
  <si>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</si>
  <si>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</si>
  <si>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</si>
  <si>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</si>
  <si>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</si>
  <si>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</si>
  <si>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</si>
  <si>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</si>
  <si>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</si>
  <si>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</si>
  <si>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</si>
  <si>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</si>
  <si>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</si>
  <si>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</si>
  <si>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</si>
  <si>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</si>
  <si>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</si>
  <si>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</si>
  <si>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</si>
  <si>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</si>
  <si>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</si>
  <si>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</si>
  <si>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</si>
  <si>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</si>
  <si>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</si>
  <si>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</si>
  <si>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</si>
  <si>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</si>
  <si>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</si>
  <si>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</si>
  <si>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</si>
  <si>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</si>
  <si>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</si>
  <si>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</si>
  <si>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</si>
  <si>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</si>
  <si>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</si>
  <si>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</si>
  <si>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</si>
  <si>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</si>
  <si>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</si>
  <si>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</si>
  <si>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</si>
  <si>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</si>
  <si>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</si>
  <si>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</si>
  <si>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</si>
  <si>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</si>
  <si>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</si>
  <si>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</si>
  <si>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</si>
  <si>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</si>
  <si>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</si>
  <si>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</si>
  <si>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</si>
  <si>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</si>
  <si>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</si>
  <si>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</si>
  <si>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</si>
  <si>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</si>
  <si>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</si>
  <si>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</si>
  <si>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</si>
  <si>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</si>
  <si>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</si>
  <si>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</si>
  <si>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</si>
  <si>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</si>
  <si>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</si>
  <si>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</si>
  <si>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</si>
  <si>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</si>
  <si>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</si>
  <si>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</si>
  <si>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</si>
  <si>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</si>
  <si>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</si>
  <si>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</si>
  <si>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</si>
  <si>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</si>
  <si>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</si>
  <si>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</si>
  <si>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</si>
  <si>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</si>
  <si>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</si>
  <si>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</si>
  <si>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</si>
  <si>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</si>
  <si>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</si>
  <si>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</si>
  <si>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</si>
  <si>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</si>
  <si>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</si>
  <si>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</si>
  <si>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</si>
  <si>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</si>
  <si>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</si>
  <si>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</si>
  <si>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</si>
  <si>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</si>
  <si>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</si>
  <si>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</si>
  <si>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</si>
  <si>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</si>
  <si>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</si>
  <si>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</si>
  <si>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</si>
  <si>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</si>
  <si>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</si>
  <si>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</si>
  <si>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</si>
  <si>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</si>
  <si>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</si>
  <si>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</si>
  <si>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</si>
  <si>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</si>
  <si>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</si>
  <si>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</si>
  <si>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</si>
  <si>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</si>
  <si>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</si>
  <si>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</si>
  <si>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</si>
  <si>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</si>
  <si>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</si>
  <si>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</si>
  <si>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</si>
  <si>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</si>
  <si>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</si>
  <si>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</si>
  <si>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</si>
  <si>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</si>
  <si>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</si>
  <si>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</si>
  <si>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</si>
  <si>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</si>
  <si>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</si>
  <si>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</si>
  <si>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</si>
  <si>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</si>
  <si>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</si>
  <si>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</si>
  <si>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</si>
  <si>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</si>
  <si>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</si>
  <si>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</si>
  <si>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</si>
  <si>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</si>
  <si>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</si>
  <si>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</si>
  <si>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</si>
  <si>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</si>
  <si>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</si>
  <si>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</si>
  <si>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</si>
  <si>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</si>
  <si>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</si>
  <si>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</si>
  <si>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</si>
  <si>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</si>
  <si>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</si>
  <si>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</si>
  <si>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</si>
  <si>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</si>
  <si>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</si>
  <si>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</si>
  <si>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</si>
  <si>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</si>
  <si>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</si>
  <si>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</si>
  <si>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</si>
  <si>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</si>
  <si>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</si>
  <si>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</si>
  <si>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</si>
  <si>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</si>
  <si>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</si>
  <si>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</si>
  <si>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</si>
  <si>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</si>
  <si>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</si>
  <si>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</si>
  <si>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</si>
  <si>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</si>
  <si>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</si>
  <si>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</si>
  <si>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</si>
  <si>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</si>
  <si>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</si>
  <si>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</si>
  <si>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</si>
  <si>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</si>
  <si>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</si>
  <si>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</si>
  <si>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</si>
  <si>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</si>
  <si>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</si>
  <si>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</si>
  <si>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</si>
  <si>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</si>
  <si>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</si>
  <si>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</si>
  <si>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</si>
  <si>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</si>
  <si>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</si>
  <si>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</si>
  <si>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</si>
  <si>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</si>
  <si>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</si>
  <si>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</si>
  <si>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</si>
  <si>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</si>
  <si>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</si>
  <si>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</si>
  <si>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</si>
  <si>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</si>
  <si>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</si>
  <si>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</si>
  <si>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</si>
  <si>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</si>
  <si>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</si>
  <si>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</si>
  <si>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</si>
  <si>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</si>
  <si>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</si>
  <si>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</si>
  <si>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</si>
  <si>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</si>
  <si>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</si>
  <si>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</si>
  <si>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</si>
  <si>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</si>
  <si>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</si>
  <si>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</si>
  <si>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</si>
  <si>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</si>
  <si>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</si>
  <si>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</si>
  <si>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</si>
  <si>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</si>
  <si>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</si>
  <si>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</si>
  <si>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</si>
  <si>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</si>
  <si>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</si>
  <si>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</si>
  <si>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</si>
  <si>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</si>
  <si>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</si>
  <si>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</si>
  <si>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</si>
  <si>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</si>
  <si>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</si>
  <si>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</si>
  <si>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</si>
  <si>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</si>
  <si>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</si>
  <si>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</si>
  <si>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</si>
  <si>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</si>
  <si>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</si>
  <si>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</si>
  <si>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</si>
  <si>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</si>
  <si>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</si>
  <si>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</si>
  <si>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</si>
  <si>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</si>
  <si>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</si>
  <si>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</si>
  <si>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</si>
  <si>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</si>
  <si>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</si>
  <si>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</si>
  <si>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</si>
  <si>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</si>
  <si>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</si>
  <si>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</si>
  <si>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</si>
  <si>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</si>
  <si>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</si>
  <si>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</si>
  <si>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</si>
  <si>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</si>
  <si>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</si>
  <si>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</si>
  <si>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</si>
  <si>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</si>
  <si>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</si>
  <si>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</si>
  <si>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</si>
  <si>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</si>
  <si>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</si>
  <si>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</si>
  <si>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</si>
  <si>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</si>
  <si>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</si>
  <si>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</si>
  <si>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</si>
  <si>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</si>
  <si>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</si>
  <si>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</si>
  <si>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</si>
  <si>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</si>
  <si>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</si>
  <si>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</si>
  <si>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</si>
  <si>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</si>
  <si>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</si>
  <si>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</si>
  <si>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</si>
  <si>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</si>
  <si>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</si>
  <si>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</si>
  <si>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</si>
  <si>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</si>
  <si>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</si>
  <si>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</si>
  <si>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</si>
  <si>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</si>
  <si>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</si>
  <si>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</si>
  <si>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</si>
  <si>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</si>
  <si>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</si>
  <si>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</si>
  <si>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</si>
  <si>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</si>
  <si>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</si>
  <si>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</si>
  <si>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</si>
  <si>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</si>
  <si>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</si>
  <si>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</si>
  <si>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</si>
  <si>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</si>
  <si>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</si>
  <si>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</si>
  <si>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</si>
  <si>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</si>
  <si>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</si>
  <si>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</si>
  <si>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</si>
  <si>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</si>
  <si>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</si>
  <si>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</si>
  <si>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</si>
  <si>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</si>
  <si>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</si>
  <si>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</si>
  <si>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</si>
  <si>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</si>
  <si>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</si>
  <si>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</si>
  <si>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</si>
  <si>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</si>
  <si>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</si>
  <si>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</si>
  <si>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</si>
  <si>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</si>
  <si>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</si>
  <si>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</si>
  <si>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</si>
  <si>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</si>
  <si>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</si>
  <si>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</si>
  <si>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</si>
  <si>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</si>
  <si>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</si>
  <si>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</si>
  <si>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</si>
  <si>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</si>
  <si>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</si>
  <si>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</si>
  <si>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</si>
  <si>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</si>
  <si>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</si>
  <si>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</si>
  <si>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</si>
  <si>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</si>
  <si>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</si>
  <si>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</si>
  <si>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</si>
  <si>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</si>
  <si>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</si>
  <si>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</si>
  <si>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</si>
  <si>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</si>
  <si>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</si>
  <si>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</si>
  <si>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</si>
  <si>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</si>
  <si>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</si>
  <si>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</si>
  <si>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</si>
  <si>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</si>
  <si>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</si>
  <si>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</si>
  <si>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</si>
  <si>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</si>
  <si>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</si>
  <si>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</si>
  <si>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</si>
  <si>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</si>
  <si>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</si>
  <si>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</si>
  <si>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</si>
  <si>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</si>
  <si>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</si>
  <si>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</si>
  <si>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</si>
  <si>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</si>
  <si>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</si>
  <si>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</si>
  <si>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</si>
  <si>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</si>
  <si>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</si>
  <si>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</si>
  <si>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</si>
  <si>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</si>
  <si>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</si>
  <si>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</si>
  <si>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</si>
  <si>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</si>
  <si>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</si>
  <si>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</si>
  <si>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</si>
  <si>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</si>
  <si>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</si>
  <si>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</si>
  <si>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</si>
  <si>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</si>
  <si>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</si>
  <si>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</si>
  <si>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</si>
  <si>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</si>
  <si>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</si>
  <si>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</si>
  <si>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</si>
  <si>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</si>
  <si>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</si>
  <si>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</si>
  <si>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</si>
  <si>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</si>
  <si>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</si>
  <si>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</si>
  <si>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</si>
  <si>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</si>
  <si>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</si>
  <si>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</si>
  <si>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</si>
  <si>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</si>
  <si>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</si>
  <si>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</si>
  <si>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</si>
  <si>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</si>
  <si>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</si>
  <si>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</si>
  <si>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</si>
  <si>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</si>
  <si>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</si>
  <si>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</si>
  <si>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</si>
  <si>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</si>
  <si>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</si>
  <si>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</si>
  <si>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</si>
  <si>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</si>
  <si>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</si>
  <si>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</si>
  <si>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</si>
  <si>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</si>
  <si>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</si>
  <si>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</si>
  <si>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</si>
  <si>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</si>
  <si>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</si>
  <si>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</si>
  <si>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</si>
  <si>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</si>
  <si>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</si>
  <si>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</si>
  <si>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</si>
  <si>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</si>
  <si>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</si>
  <si>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</si>
  <si>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</si>
  <si>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</si>
  <si>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</si>
  <si>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</si>
  <si>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</si>
  <si>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</si>
  <si>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</si>
  <si>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</si>
  <si>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</si>
  <si>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</si>
  <si>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</si>
  <si>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</si>
  <si>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</si>
  <si>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</si>
  <si>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</si>
  <si>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</si>
  <si>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</si>
  <si>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</si>
  <si>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</si>
  <si>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</si>
  <si>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</si>
  <si>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</si>
  <si>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</si>
  <si>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</si>
  <si>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</si>
  <si>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</si>
  <si>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</si>
  <si>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</si>
  <si>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</si>
  <si>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</si>
  <si>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</si>
  <si>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</si>
  <si>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</si>
  <si>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</si>
  <si>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</si>
  <si>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</si>
  <si>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</si>
  <si>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</si>
  <si>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</si>
  <si>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</si>
  <si>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</si>
  <si>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</si>
  <si>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</si>
  <si>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</si>
  <si>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</si>
  <si>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</si>
  <si>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</si>
  <si>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</si>
  <si>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</si>
  <si>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</si>
  <si>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</si>
  <si>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</si>
  <si>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</si>
  <si>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</si>
  <si>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</si>
  <si>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</si>
  <si>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</si>
  <si>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</si>
  <si>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</si>
  <si>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</si>
  <si>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</si>
  <si>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</si>
  <si>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</si>
  <si>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</si>
  <si>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</si>
  <si>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</si>
  <si>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</si>
  <si>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</si>
  <si>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</si>
  <si>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</si>
  <si>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</si>
  <si>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</si>
  <si>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</si>
  <si>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</si>
  <si>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</si>
  <si>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</si>
  <si>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</si>
  <si>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</si>
  <si>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</si>
  <si>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</si>
  <si>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</si>
  <si>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</si>
  <si>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</si>
  <si>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</si>
  <si>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</si>
  <si>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</si>
  <si>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</si>
  <si>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</si>
  <si>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</si>
  <si>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</si>
  <si>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</si>
  <si>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</si>
  <si>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</si>
  <si>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</si>
  <si>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</si>
  <si>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</si>
  <si>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</si>
  <si>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</si>
  <si>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</si>
  <si>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</si>
  <si>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</si>
  <si>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</si>
  <si>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</si>
  <si>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</si>
  <si>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</si>
  <si>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</si>
  <si>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</si>
  <si>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</si>
  <si>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</si>
  <si>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</si>
  <si>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</si>
  <si>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</si>
  <si>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</si>
  <si>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</si>
  <si>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</si>
  <si>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</si>
  <si>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</si>
  <si>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</si>
  <si>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</si>
  <si>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</si>
  <si>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</si>
  <si>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</si>
  <si>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</si>
  <si>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</si>
  <si>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</si>
  <si>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</si>
  <si>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</si>
  <si>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</si>
  <si>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</si>
  <si>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</si>
  <si>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</si>
  <si>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</si>
  <si>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</si>
  <si>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</si>
  <si>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</si>
  <si>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</si>
  <si>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</si>
  <si>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</si>
  <si>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</si>
  <si>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</si>
  <si>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</si>
  <si>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</si>
  <si>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</si>
  <si>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</si>
  <si>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</si>
  <si>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</si>
  <si>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</si>
  <si>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</si>
  <si>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</si>
  <si>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</si>
  <si>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</si>
  <si>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</si>
  <si>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</si>
  <si>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</si>
  <si>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</si>
  <si>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</si>
  <si>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</si>
  <si>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</si>
  <si>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</si>
  <si>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</si>
  <si>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</si>
  <si>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</si>
  <si>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</si>
  <si>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</si>
  <si>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</si>
  <si>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</si>
  <si>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</si>
  <si>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</si>
  <si>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</si>
  <si>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</si>
  <si>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</si>
  <si>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</si>
  <si>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</si>
  <si>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</si>
  <si>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</si>
  <si>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</si>
  <si>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</si>
  <si>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</si>
  <si>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</si>
  <si>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</si>
  <si>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</si>
  <si>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</si>
  <si>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</si>
  <si>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</si>
  <si>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</si>
  <si>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</si>
  <si>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</si>
  <si>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</si>
  <si>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</si>
  <si>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</si>
  <si>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</si>
  <si>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</si>
  <si>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</si>
  <si>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</si>
  <si>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</si>
  <si>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</si>
  <si>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</si>
  <si>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</si>
  <si>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</si>
  <si>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</si>
  <si>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</si>
  <si>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</si>
  <si>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</si>
  <si>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</si>
  <si>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</si>
  <si>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</si>
  <si>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</si>
  <si>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</si>
  <si>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</si>
  <si>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</si>
  <si>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</si>
  <si>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</si>
  <si>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</si>
  <si>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</si>
  <si>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</si>
  <si>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</si>
  <si>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</si>
  <si>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</si>
  <si>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</si>
  <si>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</si>
  <si>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</si>
  <si>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</si>
  <si>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</si>
  <si>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</si>
  <si>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</si>
  <si>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</si>
  <si>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</si>
  <si>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</si>
  <si>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</si>
  <si>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</si>
  <si>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</si>
  <si>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</si>
  <si>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</si>
  <si>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</si>
  <si>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</si>
  <si>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</si>
  <si>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</si>
  <si>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</si>
  <si>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</si>
  <si>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</si>
  <si>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</si>
  <si>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</si>
  <si>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</si>
  <si>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</si>
  <si>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</si>
  <si>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</si>
  <si>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</si>
  <si>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</si>
  <si>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</si>
  <si>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</si>
  <si>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</si>
  <si>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</si>
  <si>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</si>
  <si>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</si>
  <si>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</si>
  <si>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</si>
  <si>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</si>
  <si>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</si>
  <si>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</si>
  <si>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</si>
  <si>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</si>
  <si>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</si>
  <si>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</si>
  <si>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</si>
  <si>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</si>
  <si>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</si>
  <si>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</si>
  <si>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</si>
  <si>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</si>
  <si>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</si>
  <si>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</si>
  <si>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</si>
  <si>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</si>
  <si>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</si>
  <si>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</si>
  <si>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</si>
  <si>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</si>
  <si>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</si>
  <si>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</si>
  <si>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</si>
  <si>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</si>
  <si>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</si>
  <si>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</si>
  <si>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</si>
  <si>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</si>
  <si>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</si>
  <si>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</si>
  <si>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</si>
  <si>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</si>
  <si>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</si>
  <si>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</si>
  <si>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</si>
  <si>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</si>
  <si>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</si>
  <si>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</si>
  <si>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</si>
  <si>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</si>
  <si>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</si>
  <si>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</si>
  <si>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</si>
  <si>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</si>
  <si>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</si>
  <si>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</si>
  <si>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</si>
  <si>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</si>
  <si>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</si>
  <si>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</si>
  <si>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</si>
  <si>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</si>
  <si>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</si>
  <si>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</si>
  <si>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</si>
  <si>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</si>
  <si>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</si>
  <si>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</si>
  <si>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</si>
  <si>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</si>
  <si>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</si>
  <si>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</si>
  <si>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</si>
  <si>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</si>
  <si>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</si>
  <si>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</si>
  <si>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</si>
  <si>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</si>
  <si>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</si>
  <si>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</si>
  <si>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</si>
  <si>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</si>
  <si>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</si>
  <si>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</si>
  <si>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</si>
  <si>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</si>
  <si>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</si>
  <si>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</si>
  <si>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</si>
  <si>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</si>
  <si>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</si>
  <si>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</si>
  <si>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</si>
  <si>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</si>
  <si>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</si>
  <si>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</si>
  <si>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</si>
  <si>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</si>
  <si>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</si>
  <si>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</si>
  <si>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</si>
  <si>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</si>
  <si>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</si>
  <si>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</si>
  <si>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</si>
  <si>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</si>
  <si>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</si>
  <si>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</si>
  <si>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</si>
  <si>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</si>
  <si>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</si>
  <si>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</si>
  <si>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</si>
  <si>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</si>
  <si>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</si>
  <si>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</si>
  <si>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</si>
  <si>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</si>
  <si>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</si>
  <si>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</si>
  <si>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</si>
  <si>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</si>
  <si>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</si>
  <si>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</si>
  <si>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</si>
  <si>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</si>
  <si>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</si>
  <si>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</si>
  <si>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</si>
  <si>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</si>
  <si>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</si>
  <si>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</si>
  <si>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</si>
  <si>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</si>
  <si>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</si>
  <si>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</si>
  <si>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</si>
  <si>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</si>
  <si>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</si>
  <si>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</si>
  <si>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</si>
  <si>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</si>
  <si>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</si>
  <si>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</si>
  <si>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</si>
  <si>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</si>
  <si>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</si>
  <si>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</si>
  <si>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</si>
  <si>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</si>
  <si>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</si>
  <si>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</si>
  <si>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</si>
  <si>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</si>
  <si>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</si>
  <si>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</si>
  <si>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</si>
  <si>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</si>
  <si>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</si>
  <si>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</si>
  <si>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</si>
  <si>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</si>
  <si>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</si>
  <si>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</si>
  <si>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</si>
  <si>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</si>
  <si>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</si>
  <si>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</si>
  <si>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</si>
  <si>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</si>
  <si>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</si>
  <si>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</si>
  <si>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</si>
  <si>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</si>
  <si>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</si>
  <si>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</si>
  <si>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</si>
  <si>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</si>
  <si>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</si>
  <si>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</si>
  <si>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</si>
  <si>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</si>
  <si>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</si>
  <si>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</si>
  <si>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</si>
  <si>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</si>
  <si>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</si>
  <si>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</si>
  <si>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</si>
  <si>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</si>
  <si>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</si>
  <si>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</si>
  <si>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</si>
  <si>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</si>
  <si>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</si>
  <si>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</si>
  <si>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</si>
  <si>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</si>
  <si>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</si>
  <si>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</si>
  <si>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</si>
  <si>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</si>
  <si>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</si>
  <si>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</si>
  <si>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</si>
  <si>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</si>
  <si>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</si>
  <si>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</si>
  <si>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</si>
  <si>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</si>
  <si>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</si>
  <si>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</si>
  <si>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</si>
  <si>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</si>
  <si>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</si>
  <si>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</si>
  <si>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</si>
  <si>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</si>
  <si>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</si>
  <si>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</si>
  <si>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</si>
  <si>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</si>
  <si>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</si>
  <si>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</si>
  <si>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</si>
  <si>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</si>
  <si>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</si>
  <si>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</si>
  <si>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</si>
  <si>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</si>
  <si>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</si>
  <si>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</si>
  <si>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</si>
  <si>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</si>
  <si>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</si>
  <si>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</si>
  <si>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</si>
  <si>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</si>
  <si>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</si>
  <si>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</si>
  <si>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</si>
  <si>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</si>
  <si>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</si>
  <si>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</si>
  <si>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</si>
  <si>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</si>
  <si>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</si>
  <si>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</si>
  <si>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</si>
  <si>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</si>
  <si>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</si>
  <si>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</si>
  <si>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</si>
  <si>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</si>
  <si>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</si>
  <si>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</si>
  <si>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</si>
  <si>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</si>
  <si>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</si>
  <si>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</si>
  <si>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</si>
  <si>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</si>
  <si>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</si>
  <si>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</si>
  <si>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</si>
  <si>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</si>
  <si>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</si>
  <si>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</si>
  <si>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</si>
  <si>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</si>
  <si>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</si>
  <si>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</si>
  <si>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</si>
  <si>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</si>
  <si>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</si>
  <si>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</si>
  <si>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</si>
  <si>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</si>
  <si>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</si>
  <si>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</si>
  <si>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</si>
  <si>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</si>
  <si>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</si>
  <si>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</si>
  <si>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</si>
  <si>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</si>
  <si>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</si>
  <si>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</si>
  <si>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</si>
  <si>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</si>
  <si>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</si>
  <si>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</si>
  <si>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</si>
  <si>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</si>
  <si>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</si>
  <si>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</si>
  <si>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</si>
  <si>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</si>
  <si>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</si>
  <si>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</si>
  <si>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</si>
  <si>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</si>
  <si>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</si>
  <si>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</si>
  <si>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</si>
  <si>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</si>
  <si>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</si>
  <si>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</si>
  <si>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</si>
  <si>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</si>
  <si>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</si>
  <si>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</si>
  <si>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</si>
  <si>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</si>
  <si>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</si>
  <si>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</si>
  <si>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</si>
  <si>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</si>
  <si>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</si>
  <si>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</si>
  <si>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</si>
  <si>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</si>
  <si>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</si>
  <si>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</si>
  <si>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</si>
  <si>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</si>
  <si>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</si>
  <si>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</si>
  <si>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</si>
  <si>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</si>
  <si>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</si>
  <si>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</si>
  <si>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</si>
  <si>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</si>
  <si>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</si>
  <si>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</si>
  <si>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</si>
  <si>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</si>
  <si>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</si>
  <si>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</si>
  <si>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</si>
  <si>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</si>
  <si>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</si>
  <si>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</si>
  <si>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</si>
  <si>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</si>
  <si>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</si>
  <si>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</si>
  <si>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</si>
  <si>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</si>
  <si>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</si>
  <si>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</si>
  <si>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</si>
  <si>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</si>
  <si>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</si>
  <si>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</si>
  <si>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</si>
  <si>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</si>
  <si>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</si>
  <si>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</si>
  <si>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</si>
  <si>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</si>
  <si>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</si>
  <si>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</si>
  <si>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</si>
  <si>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</si>
  <si>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</si>
  <si>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</si>
  <si>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</si>
  <si>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</si>
  <si>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</si>
  <si>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</si>
  <si>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</si>
  <si>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</si>
  <si>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</si>
  <si>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</si>
  <si>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</si>
  <si>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</si>
  <si>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</si>
  <si>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</si>
  <si>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</si>
  <si>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</si>
  <si>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</si>
  <si>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</si>
  <si>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</si>
  <si>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</si>
  <si>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</si>
  <si>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</si>
  <si>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</si>
  <si>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</si>
  <si>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</si>
  <si>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</si>
  <si>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</si>
  <si>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</si>
  <si>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</si>
  <si>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</si>
  <si>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</si>
  <si>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</si>
  <si>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</si>
  <si>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</si>
  <si>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</si>
  <si>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</si>
  <si>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</si>
  <si>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</si>
  <si>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</si>
  <si>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</si>
  <si>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</si>
  <si>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</si>
  <si>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</si>
  <si>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</si>
  <si>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</si>
  <si>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</si>
  <si>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</si>
  <si>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</si>
  <si>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</si>
  <si>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</si>
  <si>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</si>
  <si>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</si>
  <si>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</si>
  <si>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</si>
  <si>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</si>
  <si>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</si>
  <si>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</si>
  <si>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</si>
  <si>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</si>
  <si>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</si>
  <si>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</si>
  <si>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</si>
  <si>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</si>
  <si>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</si>
  <si>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</si>
  <si>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</si>
  <si>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</si>
  <si>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</si>
  <si>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</si>
  <si>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</si>
  <si>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</si>
  <si>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</si>
  <si>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</si>
  <si>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</si>
  <si>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</si>
  <si>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</si>
  <si>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</si>
  <si>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</si>
  <si>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</si>
  <si>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</si>
  <si>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</si>
  <si>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</si>
  <si>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</si>
  <si>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</si>
  <si>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</si>
  <si>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</si>
  <si>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</si>
  <si>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</si>
  <si>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</si>
  <si>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</si>
  <si>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</si>
  <si>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</si>
  <si>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</si>
  <si>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</si>
  <si>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</si>
  <si>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</si>
  <si>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</si>
  <si>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</si>
  <si>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</si>
  <si>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</si>
  <si>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</si>
  <si>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</si>
  <si>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</si>
  <si>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</si>
  <si>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</si>
  <si>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</si>
  <si>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</si>
  <si>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</si>
  <si>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</si>
  <si>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</si>
  <si>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</si>
  <si>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</si>
  <si>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</si>
  <si>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</si>
  <si>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</si>
  <si>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</si>
  <si>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</si>
  <si>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</si>
  <si>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</si>
  <si>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</si>
  <si>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</si>
  <si>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</si>
  <si>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</si>
  <si>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</si>
  <si>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</si>
  <si>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</si>
  <si>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</si>
  <si>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</si>
  <si>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</si>
  <si>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</si>
  <si>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</si>
  <si>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</si>
  <si>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</si>
  <si>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</si>
  <si>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</si>
  <si>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</si>
  <si>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</si>
  <si>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</si>
  <si>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</si>
  <si>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</si>
  <si>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</si>
  <si>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</si>
  <si>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</si>
  <si>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</si>
  <si>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</si>
  <si>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</si>
  <si>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</si>
  <si>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</si>
  <si>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</si>
  <si>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</si>
  <si>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</si>
  <si>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</si>
  <si>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</si>
  <si>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</si>
  <si>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</si>
  <si>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</si>
  <si>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</si>
  <si>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</si>
  <si>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</si>
  <si>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</si>
  <si>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</si>
  <si>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</si>
  <si>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</si>
  <si>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</si>
  <si>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</si>
  <si>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</si>
  <si>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</si>
  <si>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</si>
  <si>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</si>
  <si>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</si>
  <si>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</si>
  <si>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</si>
  <si>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</si>
  <si>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</si>
  <si>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</si>
  <si>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</si>
  <si>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</si>
  <si>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</si>
  <si>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</si>
  <si>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</si>
  <si>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</si>
  <si>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</si>
  <si>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</si>
  <si>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</si>
  <si>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</si>
  <si>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</si>
  <si>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</si>
  <si>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</si>
  <si>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</si>
  <si>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</si>
  <si>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</si>
  <si>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</si>
  <si>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</si>
  <si>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</si>
  <si>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</si>
  <si>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</si>
  <si>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</si>
  <si>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</si>
  <si>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</si>
  <si>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</si>
  <si>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</si>
  <si>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</si>
  <si>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</si>
  <si>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</si>
  <si>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</si>
  <si>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</si>
  <si>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</si>
  <si>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</si>
  <si>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</si>
  <si>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</si>
  <si>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</si>
  <si>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</si>
  <si>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</si>
  <si>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</si>
  <si>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</si>
  <si>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</si>
  <si>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</si>
  <si>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</si>
  <si>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</si>
  <si>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</si>
  <si>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</si>
  <si>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</si>
  <si>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</si>
  <si>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</si>
  <si>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</si>
  <si>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</si>
  <si>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</si>
  <si>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</si>
  <si>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</si>
  <si>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</si>
  <si>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</si>
  <si>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</si>
  <si>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</si>
  <si>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</si>
  <si>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</si>
  <si>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</si>
  <si>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</si>
  <si>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</si>
  <si>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</si>
  <si>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</si>
  <si>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</si>
  <si>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</si>
  <si>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</si>
  <si>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</si>
  <si>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</si>
  <si>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</si>
  <si>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</si>
  <si>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</si>
  <si>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</si>
  <si>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</si>
  <si>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</si>
  <si>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</si>
  <si>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</si>
  <si>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</si>
  <si>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</si>
  <si>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</si>
  <si>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</si>
  <si>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</si>
  <si>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</si>
  <si>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</si>
  <si>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</si>
  <si>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</si>
  <si>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</si>
  <si>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</si>
  <si>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</si>
  <si>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</si>
  <si>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</si>
  <si>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</si>
  <si>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</si>
  <si>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</si>
  <si>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</si>
  <si>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</si>
  <si>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</si>
  <si>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</si>
  <si>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</si>
  <si>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</si>
  <si>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</si>
  <si>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</si>
  <si>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</si>
  <si>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</si>
  <si>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</si>
  <si>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</si>
  <si>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</si>
  <si>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</si>
  <si>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</si>
  <si>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</si>
  <si>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</si>
  <si>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</si>
  <si>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</si>
  <si>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</si>
  <si>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</si>
  <si>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</si>
  <si>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</si>
  <si>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</si>
  <si>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</si>
  <si>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</si>
  <si>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</si>
  <si>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</si>
  <si>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</si>
  <si>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</si>
  <si>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</si>
  <si>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</si>
  <si>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</si>
  <si>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</si>
  <si>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</si>
  <si>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</si>
  <si>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</si>
  <si>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</si>
  <si>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</si>
  <si>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</si>
  <si>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</si>
  <si>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</si>
  <si>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</si>
  <si>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</si>
  <si>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</si>
  <si>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</si>
  <si>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</si>
  <si>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</si>
  <si>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</si>
  <si>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</si>
  <si>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</si>
  <si>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</si>
  <si>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</si>
  <si>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</si>
  <si>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</si>
  <si>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</si>
  <si>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</si>
  <si>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</si>
  <si>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</si>
  <si>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</si>
  <si>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</si>
  <si>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</si>
  <si>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</si>
  <si>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</si>
  <si>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</si>
  <si>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</si>
  <si>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</si>
  <si>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</si>
  <si>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</si>
  <si>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</si>
  <si>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</si>
  <si>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</si>
  <si>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</si>
  <si>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</si>
  <si>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</si>
  <si>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</si>
  <si>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</si>
  <si>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</si>
  <si>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</si>
  <si>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</si>
  <si>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</si>
  <si>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</si>
  <si>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</si>
  <si>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</si>
  <si>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</si>
  <si>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</si>
  <si>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</si>
  <si>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</si>
  <si>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</si>
  <si>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</si>
  <si>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</si>
  <si>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</si>
  <si>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</si>
  <si>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</si>
  <si>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</si>
  <si>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</si>
  <si>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</si>
  <si>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</si>
  <si>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</si>
  <si>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</si>
  <si>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</si>
  <si>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</si>
  <si>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</si>
  <si>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</si>
  <si>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</si>
  <si>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</si>
  <si>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</si>
  <si>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</si>
  <si>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</si>
  <si>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</si>
  <si>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</si>
  <si>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</si>
  <si>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</si>
  <si>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</si>
  <si>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</si>
  <si>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</si>
  <si>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</si>
  <si>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</si>
  <si>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</si>
  <si>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</si>
  <si>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</si>
  <si>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</si>
  <si>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</si>
  <si>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</si>
  <si>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</si>
  <si>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</si>
  <si>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</si>
  <si>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</si>
  <si>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</si>
  <si>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</si>
  <si>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</si>
  <si>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</si>
  <si>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</si>
  <si>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</si>
  <si>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</si>
  <si>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</si>
  <si>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</si>
  <si>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</si>
  <si>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</si>
  <si>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</si>
  <si>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</si>
  <si>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</si>
  <si>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</si>
  <si>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</si>
  <si>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</si>
  <si>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</si>
  <si>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</si>
  <si>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</si>
  <si>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</si>
  <si>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</si>
  <si>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</si>
  <si>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</si>
  <si>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</si>
  <si>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</si>
  <si>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</si>
  <si>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</si>
  <si>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</si>
  <si>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</si>
  <si>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</si>
  <si>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</si>
  <si>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</si>
  <si>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</si>
  <si>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</si>
  <si>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</si>
  <si>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</si>
  <si>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</si>
  <si>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</si>
  <si>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</si>
  <si>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</si>
  <si>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</si>
  <si>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</si>
  <si>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</si>
  <si>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</si>
  <si>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</si>
  <si>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</si>
  <si>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</si>
  <si>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</si>
  <si>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</si>
  <si>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</si>
  <si>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</si>
  <si>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</si>
  <si>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</si>
  <si>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</si>
  <si>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</si>
  <si>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</si>
  <si>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</si>
  <si>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</si>
  <si>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</si>
  <si>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</si>
  <si>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</si>
  <si>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</si>
  <si>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</si>
  <si>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</si>
  <si>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</si>
  <si>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</si>
  <si>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</si>
  <si>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</si>
  <si>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</si>
  <si>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</si>
  <si>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</si>
  <si>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</si>
  <si>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</si>
  <si>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</si>
  <si>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</si>
  <si>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</si>
  <si>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</si>
  <si>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</si>
  <si>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</si>
  <si>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</si>
  <si>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</si>
  <si>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</si>
  <si>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</si>
  <si>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</si>
  <si>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</si>
  <si>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</si>
  <si>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</si>
  <si>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</si>
  <si>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</si>
  <si>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</si>
  <si>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</si>
  <si>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</si>
  <si>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</si>
  <si>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</si>
  <si>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</si>
  <si>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</si>
  <si>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</si>
  <si>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</si>
  <si>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</si>
  <si>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</si>
  <si>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</si>
  <si>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</si>
  <si>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</si>
  <si>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</si>
  <si>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</si>
  <si>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</si>
  <si>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</si>
  <si>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</si>
  <si>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</si>
  <si>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</si>
  <si>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</si>
  <si>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</si>
  <si>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</si>
  <si>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</si>
  <si>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</si>
  <si>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</si>
  <si>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</si>
  <si>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</si>
  <si>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</si>
  <si>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</si>
  <si>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</si>
  <si>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</si>
  <si>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</si>
  <si>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</si>
  <si>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</si>
  <si>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</si>
  <si>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</si>
  <si>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</si>
  <si>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</si>
  <si>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</si>
  <si>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</si>
  <si>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</si>
  <si>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</si>
  <si>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</si>
  <si>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</si>
  <si>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</si>
  <si>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</si>
  <si>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</si>
  <si>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</si>
  <si>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</si>
  <si>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</si>
  <si>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</si>
  <si>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</si>
  <si>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</si>
  <si>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</si>
  <si>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</si>
  <si>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</si>
  <si>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</si>
  <si>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</si>
  <si>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</si>
  <si>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</si>
  <si>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</si>
  <si>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</si>
  <si>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</si>
  <si>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</si>
  <si>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</si>
  <si>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</si>
  <si>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</si>
  <si>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</si>
  <si>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</si>
  <si>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</si>
  <si>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</si>
  <si>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</si>
  <si>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</si>
  <si>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</si>
  <si>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</si>
  <si>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</si>
  <si>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</si>
  <si>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</si>
  <si>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</si>
  <si>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</si>
  <si>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</si>
  <si>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</si>
  <si>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</si>
  <si>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</si>
  <si>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</si>
  <si>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</si>
  <si>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</si>
  <si>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</si>
  <si>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</si>
  <si>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</si>
  <si>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</si>
  <si>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</si>
  <si>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</si>
  <si>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</si>
  <si>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</si>
  <si>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</si>
  <si>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</si>
  <si>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</si>
  <si>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</si>
  <si>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</si>
  <si>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</si>
  <si>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</si>
  <si>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</si>
  <si>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</si>
  <si>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</si>
  <si>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</si>
  <si>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</si>
  <si>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</si>
  <si>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</si>
  <si>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</si>
  <si>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</si>
  <si>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</si>
  <si>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</si>
  <si>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</si>
  <si>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</si>
  <si>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</si>
  <si>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</si>
  <si>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</si>
  <si>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</si>
  <si>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</si>
  <si>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</si>
  <si>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</si>
  <si>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</si>
  <si>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</si>
  <si>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</si>
  <si>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</si>
  <si>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</si>
  <si>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</si>
  <si>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</si>
  <si>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</si>
  <si>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</si>
  <si>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</si>
  <si>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</si>
  <si>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</si>
  <si>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</si>
  <si>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</si>
  <si>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</si>
  <si>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</si>
  <si>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</si>
  <si>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</si>
  <si>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</si>
  <si>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</si>
  <si>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</si>
  <si>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</si>
  <si>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</si>
  <si>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</si>
  <si>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</si>
  <si>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</si>
  <si>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</si>
  <si>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</si>
  <si>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</si>
  <si>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</si>
  <si>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</si>
  <si>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</si>
  <si>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</si>
  <si>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</si>
  <si>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</si>
  <si>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</si>
  <si>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</si>
  <si>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</si>
  <si>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</si>
  <si>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</si>
  <si>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</si>
  <si>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</si>
  <si>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</si>
  <si>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</si>
  <si>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</si>
  <si>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</si>
  <si>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</si>
  <si>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</si>
  <si>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</si>
  <si>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</si>
  <si>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</si>
  <si>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</si>
  <si>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</si>
  <si>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</si>
  <si>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</si>
  <si>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</si>
  <si>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</si>
  <si>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</si>
  <si>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</si>
  <si>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</si>
  <si>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</si>
  <si>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</si>
  <si>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</si>
  <si>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</si>
  <si>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</si>
  <si>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</si>
  <si>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</si>
  <si>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</si>
  <si>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</si>
  <si>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</si>
  <si>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</si>
  <si>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</si>
  <si>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</si>
  <si>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</si>
  <si>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</si>
  <si>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</si>
  <si>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</si>
  <si>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</si>
  <si>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</si>
  <si>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</si>
  <si>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</si>
  <si>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</si>
  <si>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</si>
  <si>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</si>
  <si>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</si>
  <si>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</si>
  <si>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</si>
  <si>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</si>
  <si>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</si>
  <si>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</si>
  <si>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</si>
  <si>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</si>
  <si>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</si>
  <si>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</si>
  <si>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</si>
  <si>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</si>
  <si>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</si>
  <si>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</si>
  <si>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</si>
  <si>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</si>
  <si>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</si>
  <si>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</si>
  <si>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</si>
  <si>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</si>
  <si>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</si>
  <si>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</si>
  <si>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</si>
  <si>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</si>
  <si>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</si>
  <si>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</si>
  <si>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</si>
  <si>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</si>
  <si>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</si>
  <si>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</si>
  <si>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</si>
  <si>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</si>
  <si>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</si>
  <si>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</si>
  <si>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</si>
  <si>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</si>
  <si>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</si>
  <si>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</si>
  <si>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</si>
  <si>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</si>
  <si>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</si>
  <si>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</si>
  <si>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</si>
  <si>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</si>
  <si>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</si>
  <si>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</si>
  <si>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</si>
  <si>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</si>
  <si>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</si>
  <si>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</si>
  <si>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</si>
  <si>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</si>
  <si>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</si>
  <si>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</si>
  <si>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</si>
  <si>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</si>
  <si>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</si>
  <si>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</si>
  <si>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</si>
  <si>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</si>
  <si>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</si>
  <si>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</si>
  <si>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</si>
  <si>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</si>
  <si>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</si>
  <si>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</si>
  <si>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</si>
  <si>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</si>
  <si>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</si>
  <si>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</si>
  <si>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</si>
  <si>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</si>
  <si>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</si>
  <si>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</si>
  <si>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</si>
  <si>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</si>
  <si>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</si>
  <si>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</si>
  <si>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</si>
  <si>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</si>
  <si>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</si>
  <si>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</si>
  <si>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</si>
  <si>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</si>
  <si>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</si>
  <si>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</si>
  <si>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</si>
  <si>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</si>
  <si>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</si>
  <si>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</si>
  <si>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</si>
  <si>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</si>
  <si>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</si>
  <si>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</si>
  <si>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</si>
  <si>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</si>
  <si>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</si>
  <si>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</si>
  <si>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</si>
  <si>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</si>
  <si>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</si>
  <si>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</si>
  <si>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</si>
  <si>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</si>
  <si>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</si>
  <si>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</si>
  <si>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</si>
  <si>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</si>
  <si>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</si>
  <si>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</si>
  <si>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</si>
  <si>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</si>
  <si>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</si>
  <si>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</si>
  <si>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</si>
  <si>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</si>
  <si>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</si>
  <si>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</si>
  <si>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</si>
  <si>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</si>
  <si>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</si>
  <si>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</si>
  <si>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</si>
  <si>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</si>
  <si>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</si>
  <si>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</si>
  <si>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</si>
  <si>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</si>
  <si>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</si>
  <si>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</si>
  <si>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</si>
  <si>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</si>
  <si>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</si>
  <si>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</si>
  <si>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</si>
  <si>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</si>
  <si>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</si>
  <si>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</si>
  <si>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</si>
  <si>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</si>
  <si>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</si>
  <si>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</si>
  <si>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</si>
  <si>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</si>
  <si>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</si>
  <si>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</si>
  <si>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</si>
  <si>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</si>
  <si>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</si>
  <si>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</si>
  <si>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</si>
  <si>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</si>
  <si>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</si>
  <si>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</si>
  <si>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</si>
  <si>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</si>
  <si>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</si>
  <si>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</si>
  <si>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</si>
  <si>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</si>
  <si>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</si>
  <si>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</si>
  <si>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</si>
  <si>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</si>
  <si>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</si>
  <si>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</si>
  <si>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</si>
  <si>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</si>
  <si>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</si>
  <si>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</si>
  <si>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</si>
  <si>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</si>
  <si>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</si>
  <si>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</si>
  <si>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</si>
  <si>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</si>
  <si>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</si>
  <si>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</si>
  <si>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</si>
  <si>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</si>
  <si>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</si>
  <si>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</si>
  <si>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</si>
  <si>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</si>
  <si>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</si>
  <si>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</si>
  <si>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</si>
  <si>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</si>
  <si>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</si>
  <si>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</si>
  <si>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</si>
  <si>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</si>
  <si>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</si>
  <si>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</si>
  <si>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</si>
  <si>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</si>
  <si>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</si>
  <si>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</si>
  <si>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</si>
  <si>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</si>
  <si>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</si>
  <si>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</si>
  <si>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</si>
  <si>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</si>
  <si>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</si>
  <si>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</si>
  <si>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</si>
  <si>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</si>
  <si>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</si>
  <si>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</si>
  <si>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</si>
  <si>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</si>
  <si>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</si>
  <si>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</si>
  <si>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</si>
  <si>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</si>
  <si>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</si>
  <si>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</si>
  <si>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</si>
  <si>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</si>
  <si>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</si>
  <si>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</si>
  <si>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</si>
  <si>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</si>
  <si>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</si>
  <si>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</si>
  <si>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</si>
  <si>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</si>
  <si>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</si>
  <si>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</si>
  <si>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</si>
  <si>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</si>
  <si>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</si>
  <si>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</si>
  <si>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</si>
  <si>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</si>
  <si>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</si>
  <si>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</si>
  <si>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</si>
  <si>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</si>
  <si>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</si>
  <si>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</si>
  <si>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</si>
  <si>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</si>
  <si>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</si>
  <si>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</si>
  <si>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</si>
  <si>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</si>
  <si>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</si>
  <si>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</si>
  <si>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</si>
  <si>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</si>
  <si>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</si>
  <si>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</si>
  <si>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</si>
  <si>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</si>
  <si>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</si>
  <si>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</si>
  <si>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</si>
  <si>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</si>
  <si>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</si>
  <si>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</si>
  <si>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</si>
  <si>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</si>
  <si>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</si>
  <si>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</si>
  <si>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</si>
  <si>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</si>
  <si>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</si>
  <si>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</si>
  <si>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</si>
  <si>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</si>
  <si>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</si>
  <si>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</si>
  <si>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</si>
  <si>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</si>
  <si>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</si>
  <si>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</si>
  <si>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</si>
  <si>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</si>
  <si>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</si>
  <si>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</si>
  <si>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</si>
  <si>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</si>
  <si>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</si>
  <si>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</si>
  <si>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</si>
  <si>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</si>
  <si>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</si>
  <si>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</si>
  <si>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</si>
  <si>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</si>
  <si>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</si>
  <si>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</si>
  <si>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</si>
  <si>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</si>
  <si>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</si>
  <si>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</si>
  <si>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</si>
  <si>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</si>
  <si>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</si>
  <si>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</si>
  <si>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</si>
  <si>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</si>
  <si>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</si>
  <si>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</si>
  <si>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</si>
  <si>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</si>
  <si>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</si>
  <si>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</si>
  <si>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</si>
  <si>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</si>
  <si>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</si>
  <si>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</si>
  <si>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</si>
  <si>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</si>
  <si>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</si>
  <si>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</si>
  <si>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</si>
  <si>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</si>
  <si>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</si>
  <si>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</si>
  <si>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</si>
  <si>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</si>
  <si>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</si>
  <si>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</si>
  <si>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</si>
  <si>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</si>
  <si>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</si>
  <si>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</si>
  <si>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</si>
  <si>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</si>
  <si>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</si>
  <si>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</si>
  <si>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</si>
  <si>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</si>
  <si>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</si>
  <si>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</si>
  <si>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</si>
  <si>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</si>
  <si>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</si>
  <si>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</si>
  <si>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</si>
  <si>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</si>
  <si>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</si>
  <si>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</si>
  <si>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</si>
  <si>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</si>
  <si>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</si>
  <si>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</si>
  <si>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</si>
  <si>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</si>
  <si>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</si>
  <si>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</si>
  <si>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</si>
  <si>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</si>
  <si>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</si>
  <si>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</si>
  <si>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</si>
  <si>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</si>
  <si>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</si>
  <si>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</si>
  <si>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</si>
  <si>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</si>
  <si>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</si>
  <si>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</si>
  <si>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</si>
  <si>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</si>
  <si>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</si>
  <si>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</si>
  <si>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</si>
  <si>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</si>
  <si>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</si>
  <si>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</si>
  <si>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</si>
  <si>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</si>
  <si>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</si>
  <si>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</si>
  <si>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</si>
  <si>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</si>
  <si>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</si>
  <si>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</si>
  <si>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</si>
  <si>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</si>
  <si>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</si>
  <si>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</si>
  <si>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</si>
  <si>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</si>
  <si>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</si>
  <si>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</si>
  <si>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</si>
  <si>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</si>
  <si>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</si>
  <si>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</si>
  <si>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</si>
  <si>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</si>
  <si>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</si>
  <si>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</si>
  <si>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</si>
  <si>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</si>
  <si>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</si>
  <si>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</si>
  <si>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</si>
  <si>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</si>
  <si>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</si>
  <si>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</si>
  <si>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</si>
  <si>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</si>
  <si>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</si>
  <si>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</si>
  <si>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</si>
  <si>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</si>
  <si>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</si>
  <si>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</si>
  <si>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</si>
  <si>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</si>
  <si>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</si>
  <si>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</si>
  <si>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</si>
  <si>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</si>
  <si>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</si>
  <si>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</si>
  <si>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</si>
  <si>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</si>
  <si>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</si>
  <si>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</si>
  <si>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</si>
  <si>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</si>
  <si>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</si>
  <si>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</si>
  <si>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</si>
  <si>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</si>
  <si>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</si>
  <si>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</si>
  <si>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</si>
  <si>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</si>
  <si>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</si>
  <si>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</si>
  <si>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</si>
  <si>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</si>
  <si>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</si>
  <si>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</si>
  <si>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</si>
  <si>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</si>
  <si>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</si>
  <si>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</si>
  <si>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</si>
  <si>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</si>
  <si>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</si>
  <si>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</si>
  <si>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</si>
  <si>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</si>
  <si>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</si>
  <si>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</si>
  <si>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</si>
  <si>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</si>
  <si>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</si>
  <si>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</si>
  <si>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</si>
  <si>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</si>
  <si>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</si>
  <si>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</si>
  <si>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</si>
  <si>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</si>
  <si>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</si>
  <si>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</si>
  <si>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</si>
  <si>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</si>
  <si>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</si>
  <si>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</si>
  <si>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</si>
  <si>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</si>
  <si>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</si>
  <si>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</si>
  <si>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</si>
  <si>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</si>
  <si>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</si>
  <si>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</si>
  <si>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</si>
  <si>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</si>
  <si>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</si>
  <si>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</si>
  <si>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</si>
  <si>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</si>
  <si>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</si>
  <si>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</si>
  <si>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</si>
  <si>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</si>
  <si>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</si>
  <si>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</si>
  <si>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</si>
  <si>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</si>
  <si>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</si>
  <si>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</si>
  <si>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</si>
  <si>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</si>
  <si>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</si>
  <si>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</si>
  <si>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</si>
  <si>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</si>
  <si>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</si>
  <si>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</si>
  <si>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</si>
  <si>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</si>
  <si>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</si>
  <si>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</si>
  <si>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</si>
  <si>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</si>
  <si>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</si>
  <si>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</si>
  <si>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</si>
  <si>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</si>
  <si>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</si>
  <si>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</si>
  <si>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</si>
  <si>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</si>
  <si>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</si>
  <si>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</si>
  <si>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</si>
  <si>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</si>
  <si>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</si>
  <si>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</si>
  <si>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</si>
  <si>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</si>
  <si>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</si>
  <si>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</si>
  <si>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</si>
  <si>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</si>
  <si>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</si>
  <si>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</si>
  <si>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</si>
  <si>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</si>
  <si>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</si>
  <si>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</si>
  <si>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</si>
  <si>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</si>
  <si>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</si>
  <si>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</si>
  <si>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</si>
  <si>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</si>
  <si>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</si>
  <si>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</si>
  <si>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</si>
  <si>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</si>
  <si>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</si>
  <si>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</si>
  <si>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</si>
  <si>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</si>
  <si>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</si>
  <si>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</si>
  <si>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</si>
  <si>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</si>
  <si>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</si>
  <si>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</si>
  <si>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</si>
  <si>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</si>
  <si>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</si>
  <si>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</si>
  <si>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</si>
  <si>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</si>
  <si>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</si>
  <si>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</si>
  <si>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</si>
  <si>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</si>
  <si>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</si>
  <si>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</si>
  <si>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</si>
  <si>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</si>
  <si>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</si>
  <si>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</si>
  <si>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</si>
  <si>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</si>
  <si>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</si>
  <si>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</si>
  <si>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</si>
  <si>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</si>
  <si>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</si>
  <si>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</si>
  <si>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</si>
  <si>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</si>
  <si>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</si>
  <si>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</si>
  <si>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</si>
  <si>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</si>
  <si>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</si>
  <si>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</si>
  <si>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</si>
  <si>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</si>
  <si>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</si>
  <si>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</si>
  <si>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</si>
  <si>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</si>
  <si>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</si>
  <si>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</si>
  <si>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</si>
  <si>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</si>
  <si>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</si>
  <si>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</si>
  <si>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</si>
  <si>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</si>
  <si>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</si>
  <si>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</si>
  <si>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</si>
  <si>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</si>
  <si>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</si>
  <si>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</si>
  <si>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</si>
  <si>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</si>
  <si>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</si>
  <si>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</si>
  <si>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</si>
  <si>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</si>
  <si>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</si>
  <si>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</si>
  <si>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</si>
  <si>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</si>
  <si>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</si>
  <si>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</si>
  <si>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</si>
  <si>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</si>
  <si>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</si>
  <si>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</si>
  <si>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</si>
  <si>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</si>
  <si>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</si>
  <si>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</si>
  <si>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</si>
  <si>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</si>
  <si>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</si>
  <si>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</si>
  <si>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</si>
  <si>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</si>
  <si>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</si>
  <si>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</si>
  <si>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</si>
  <si>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</si>
  <si>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</si>
  <si>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</si>
  <si>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</si>
  <si>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</si>
  <si>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</si>
  <si>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</si>
  <si>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</si>
  <si>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</si>
  <si>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</si>
  <si>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</si>
  <si>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</si>
  <si>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</si>
  <si>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</si>
  <si>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</si>
  <si>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</si>
  <si>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</si>
  <si>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</si>
  <si>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</si>
  <si>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</si>
  <si>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</si>
  <si>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</si>
  <si>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</si>
  <si>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</si>
  <si>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</si>
  <si>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</si>
  <si>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</si>
  <si>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</si>
  <si>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</si>
  <si>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</si>
  <si>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</si>
  <si>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</si>
  <si>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</si>
  <si>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</si>
  <si>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</si>
  <si>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</si>
  <si>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</si>
  <si>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</si>
  <si>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</si>
  <si>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</si>
  <si>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</si>
  <si>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</si>
  <si>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</si>
  <si>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</si>
  <si>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</si>
  <si>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</si>
  <si>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</si>
  <si>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</si>
  <si>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</si>
  <si>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</si>
  <si>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</si>
  <si>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</si>
  <si>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</si>
  <si>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</si>
  <si>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</si>
  <si>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</si>
  <si>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</si>
  <si>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</si>
  <si>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</si>
  <si>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</si>
  <si>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</si>
  <si>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</si>
  <si>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</si>
  <si>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</si>
  <si>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</si>
  <si>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</si>
  <si>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</si>
  <si>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</si>
  <si>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</si>
  <si>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</si>
  <si>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</si>
  <si>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</si>
  <si>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</si>
  <si>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</si>
  <si>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</si>
  <si>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</si>
  <si>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</si>
  <si>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</si>
  <si>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</si>
  <si>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</si>
  <si>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</si>
  <si>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</si>
  <si>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</si>
  <si>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</si>
  <si>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</si>
  <si>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</si>
  <si>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</si>
  <si>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</si>
  <si>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</si>
  <si>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</si>
  <si>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</si>
  <si>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</si>
  <si>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</si>
  <si>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</si>
  <si>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</si>
  <si>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</si>
  <si>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</si>
  <si>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</si>
  <si>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</si>
  <si>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</si>
  <si>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</si>
  <si>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</si>
  <si>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</si>
  <si>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</si>
  <si>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</si>
  <si>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</si>
  <si>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</si>
  <si>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</si>
  <si>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</si>
  <si>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</si>
  <si>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</si>
  <si>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</si>
  <si>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</si>
  <si>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</si>
  <si>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</si>
  <si>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</si>
  <si>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</si>
  <si>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</si>
  <si>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</si>
  <si>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</si>
  <si>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</si>
  <si>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</si>
  <si>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</si>
  <si>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</si>
  <si>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</si>
  <si>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</si>
  <si>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</si>
  <si>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</si>
  <si>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</si>
  <si>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</si>
  <si>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</si>
  <si>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</si>
  <si>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</si>
  <si>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</si>
  <si>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</si>
  <si>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</si>
  <si>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</si>
  <si>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</si>
  <si>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</si>
  <si>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</si>
  <si>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</si>
  <si>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</si>
  <si>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</si>
  <si>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</si>
  <si>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</si>
  <si>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</si>
  <si>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</si>
  <si>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</si>
  <si>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</si>
  <si>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</si>
  <si>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</si>
  <si>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</si>
  <si>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</si>
  <si>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</si>
  <si>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</si>
  <si>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</si>
  <si>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</si>
  <si>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</si>
  <si>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</si>
  <si>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</si>
  <si>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</si>
  <si>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</si>
  <si>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</si>
  <si>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</si>
  <si>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</si>
  <si>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</si>
  <si>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</si>
  <si>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</si>
  <si>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</si>
  <si>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</si>
  <si>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</si>
  <si>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</si>
  <si>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</si>
  <si>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</si>
  <si>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</si>
  <si>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</si>
  <si>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</si>
  <si>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</si>
  <si>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</si>
  <si>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</si>
  <si>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</si>
  <si>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</si>
  <si>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</si>
  <si>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</si>
  <si>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</si>
  <si>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</si>
  <si>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</si>
  <si>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</si>
  <si>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</si>
  <si>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</si>
  <si>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</si>
  <si>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</si>
  <si>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</si>
  <si>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</si>
  <si>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</si>
  <si>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</si>
  <si>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</si>
  <si>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</si>
  <si>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</si>
  <si>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</si>
  <si>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</si>
  <si>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</si>
  <si>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</si>
  <si>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</si>
  <si>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</si>
  <si>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</si>
  <si>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</si>
  <si>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</si>
  <si>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</si>
  <si>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</si>
  <si>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</si>
  <si>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</si>
  <si>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</si>
  <si>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</si>
  <si>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</si>
  <si>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</si>
  <si>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</si>
  <si>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</si>
  <si>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</si>
  <si>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</si>
  <si>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</si>
  <si>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</si>
  <si>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</si>
  <si>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</si>
  <si>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</si>
  <si>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</si>
  <si>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</si>
  <si>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</si>
  <si>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</si>
  <si>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</si>
  <si>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</si>
  <si>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</si>
  <si>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</si>
  <si>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</si>
  <si>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</si>
  <si>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</si>
  <si>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</si>
  <si>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</si>
  <si>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</si>
  <si>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</si>
  <si>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</si>
  <si>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</si>
  <si>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</si>
  <si>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</si>
  <si>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</si>
  <si>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</si>
  <si>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</si>
  <si>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</si>
  <si>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</si>
  <si>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</si>
  <si>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</si>
  <si>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</si>
  <si>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</si>
  <si>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</si>
  <si>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</si>
  <si>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</si>
  <si>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</si>
  <si>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</si>
  <si>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</si>
  <si>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</si>
  <si>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</si>
  <si>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</si>
  <si>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</si>
  <si>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</si>
  <si>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</si>
  <si>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</si>
  <si>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</si>
  <si>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</si>
  <si>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</si>
  <si>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</si>
  <si>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</si>
  <si>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</si>
  <si>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</si>
  <si>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</si>
  <si>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</si>
  <si>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</si>
  <si>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</si>
  <si>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</si>
  <si>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</si>
  <si>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</si>
  <si>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</si>
  <si>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</si>
  <si>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</si>
  <si>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</si>
  <si>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</si>
  <si>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</si>
  <si>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</si>
  <si>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</si>
  <si>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</si>
  <si>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</si>
  <si>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</si>
  <si>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</si>
  <si>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</si>
  <si>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</si>
  <si>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</si>
  <si>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</si>
  <si>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</si>
  <si>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</si>
  <si>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</si>
  <si>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</si>
  <si>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</si>
  <si>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</si>
  <si>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</si>
  <si>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</si>
  <si>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</si>
  <si>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</si>
  <si>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</si>
  <si>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</si>
  <si>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</si>
  <si>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</si>
  <si>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</si>
  <si>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</si>
  <si>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</si>
  <si>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</si>
  <si>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</si>
  <si>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</si>
  <si>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</si>
  <si>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</si>
  <si>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</si>
  <si>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</si>
  <si>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</si>
  <si>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</si>
  <si>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</si>
  <si>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</si>
  <si>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</si>
  <si>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</si>
  <si>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</si>
  <si>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</si>
  <si>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</si>
  <si>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</si>
  <si>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</si>
  <si>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</si>
  <si>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</si>
  <si>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</si>
  <si>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</si>
  <si>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</si>
  <si>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</si>
  <si>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</si>
  <si>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</si>
  <si>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</si>
  <si>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</si>
  <si>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</si>
  <si>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</si>
  <si>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</si>
  <si>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</si>
  <si>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</si>
  <si>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</si>
  <si>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</si>
  <si>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</si>
  <si>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</si>
  <si>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</si>
  <si>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</si>
  <si>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</si>
  <si>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</si>
  <si>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</si>
  <si>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</si>
  <si>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</si>
  <si>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</si>
  <si>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</si>
  <si>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</si>
  <si>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</si>
  <si>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</si>
  <si>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</si>
  <si>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</si>
  <si>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</si>
  <si>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</si>
  <si>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</si>
  <si>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</si>
  <si>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</si>
  <si>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</si>
  <si>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</si>
  <si>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</si>
  <si>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</si>
  <si>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</si>
  <si>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</si>
  <si>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</si>
  <si>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</si>
  <si>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</si>
  <si>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</si>
  <si>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</si>
  <si>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</si>
  <si>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</si>
  <si>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</si>
  <si>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</si>
  <si>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</si>
  <si>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</si>
  <si>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</si>
  <si>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</si>
  <si>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</si>
  <si>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</si>
  <si>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</si>
  <si>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</si>
  <si>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</si>
  <si>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</si>
  <si>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</si>
  <si>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</si>
  <si>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</si>
  <si>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</si>
  <si>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</si>
  <si>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</si>
  <si>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</si>
  <si>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</si>
  <si>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</si>
  <si>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</si>
  <si>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</si>
  <si>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</si>
  <si>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</si>
  <si>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</si>
  <si>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</si>
  <si>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</si>
  <si>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</si>
  <si>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</si>
  <si>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</si>
  <si>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</si>
  <si>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</si>
  <si>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</si>
  <si>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</si>
  <si>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</si>
  <si>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</si>
  <si>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</si>
  <si>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</si>
  <si>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</si>
  <si>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</si>
  <si>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</si>
  <si>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</si>
  <si>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</si>
  <si>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</si>
  <si>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</si>
  <si>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</si>
  <si>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</si>
  <si>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</si>
  <si>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</si>
  <si>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</si>
  <si>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</si>
  <si>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</si>
  <si>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</si>
  <si>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</si>
  <si>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</si>
  <si>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</si>
  <si>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</si>
  <si>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</si>
  <si>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</si>
  <si>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</si>
  <si>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</si>
  <si>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</si>
  <si>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</si>
  <si>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</si>
  <si>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</si>
  <si>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</si>
  <si>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</si>
  <si>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</si>
  <si>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</si>
  <si>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</si>
  <si>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</si>
  <si>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</si>
  <si>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</si>
  <si>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</si>
  <si>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</si>
  <si>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</si>
  <si>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</si>
  <si>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</si>
  <si>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</si>
  <si>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</si>
  <si>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</si>
  <si>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</si>
  <si>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</si>
  <si>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</si>
  <si>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</si>
  <si>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</si>
  <si>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</si>
  <si>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</si>
  <si>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</si>
  <si>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</si>
  <si>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</si>
  <si>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</si>
  <si>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</si>
  <si>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</si>
  <si>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</si>
  <si>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</si>
  <si>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</si>
  <si>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</si>
  <si>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</si>
  <si>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</si>
  <si>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</si>
  <si>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</si>
  <si>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</si>
  <si>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</si>
  <si>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</si>
  <si>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</si>
  <si>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</si>
  <si>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</si>
  <si>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</si>
  <si>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</si>
  <si>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</si>
  <si>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</si>
  <si>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</si>
  <si>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</si>
  <si>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</si>
  <si>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</si>
  <si>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</si>
  <si>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</si>
  <si>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</si>
  <si>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</si>
  <si>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</si>
  <si>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</si>
  <si>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</si>
  <si>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</si>
  <si>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</si>
  <si>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</si>
  <si>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</si>
  <si>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</si>
  <si>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</si>
  <si>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</si>
  <si>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</si>
  <si>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</si>
  <si>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</si>
  <si>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</si>
  <si>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</si>
  <si>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</si>
  <si>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</si>
  <si>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</si>
  <si>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</si>
  <si>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</si>
  <si>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</si>
  <si>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</si>
  <si>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</si>
  <si>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</si>
  <si>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</si>
  <si>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</si>
  <si>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</si>
  <si>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</si>
  <si>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</si>
  <si>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</si>
  <si>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</si>
  <si>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</si>
  <si>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</si>
  <si>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</si>
  <si>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</si>
  <si>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</si>
  <si>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</si>
  <si>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</si>
  <si>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</si>
  <si>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</si>
  <si>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</si>
  <si>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</si>
  <si>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</si>
  <si>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</si>
  <si>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</si>
  <si>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</si>
  <si>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</si>
  <si>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</si>
  <si>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</si>
  <si>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</si>
  <si>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</si>
  <si>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</si>
  <si>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</si>
  <si>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</si>
  <si>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</si>
  <si>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</si>
  <si>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</si>
  <si>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</si>
  <si>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</si>
  <si>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</si>
  <si>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</si>
  <si>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</si>
  <si>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</si>
  <si>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</si>
  <si>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</si>
  <si>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</si>
  <si>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</si>
  <si>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</si>
  <si>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</si>
  <si>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</si>
  <si>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</si>
  <si>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</si>
  <si>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</si>
  <si>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</si>
  <si>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</si>
  <si>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</si>
  <si>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</si>
  <si>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</si>
  <si>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</si>
  <si>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</si>
  <si>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</si>
  <si>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</si>
  <si>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</si>
  <si>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</si>
  <si>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</si>
  <si>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</si>
  <si>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</si>
  <si>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</si>
  <si>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</si>
  <si>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</si>
  <si>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</si>
  <si>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</si>
  <si>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</si>
  <si>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</si>
  <si>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</si>
  <si>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</si>
  <si>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</si>
  <si>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</si>
  <si>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</si>
  <si>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</si>
  <si>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</si>
  <si>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</si>
  <si>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</si>
  <si>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</si>
  <si>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</si>
  <si>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</si>
  <si>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</si>
  <si>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</si>
  <si>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</si>
  <si>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</si>
  <si>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</si>
  <si>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</si>
  <si>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</si>
  <si>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</si>
  <si>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</si>
  <si>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</si>
  <si>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</si>
  <si>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</si>
  <si>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</si>
  <si>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</si>
  <si>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</si>
  <si>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</si>
  <si>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</si>
  <si>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</si>
  <si>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</si>
  <si>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</si>
  <si>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</si>
  <si>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</si>
  <si>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</si>
  <si>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</si>
  <si>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</si>
  <si>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</si>
  <si>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</si>
  <si>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</si>
  <si>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</si>
  <si>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</si>
  <si>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</si>
  <si>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</si>
  <si>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</si>
  <si>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</si>
  <si>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</si>
  <si>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</si>
  <si>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</si>
  <si>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</si>
  <si>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</si>
  <si>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</si>
  <si>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</si>
  <si>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</si>
  <si>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</si>
  <si>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</si>
  <si>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</si>
  <si>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</si>
  <si>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</si>
  <si>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</si>
  <si>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</si>
  <si>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</si>
  <si>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</si>
  <si>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</si>
  <si>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</si>
  <si>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</si>
  <si>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</si>
  <si>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</si>
  <si>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</si>
  <si>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</si>
  <si>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</si>
  <si>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</si>
  <si>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</si>
  <si>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</si>
  <si>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</si>
  <si>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</si>
  <si>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</si>
  <si>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</si>
  <si>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</si>
  <si>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</si>
  <si>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</si>
  <si>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</si>
  <si>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</si>
  <si>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</si>
  <si>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</si>
  <si>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</si>
  <si>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</si>
  <si>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</si>
  <si>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</si>
  <si>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</si>
  <si>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</si>
  <si>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</si>
  <si>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</si>
  <si>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</si>
  <si>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</si>
  <si>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</si>
  <si>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</si>
  <si>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</si>
  <si>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</si>
  <si>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</si>
  <si>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</si>
  <si>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</si>
  <si>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</si>
  <si>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</si>
  <si>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</si>
  <si>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</si>
  <si>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</si>
  <si>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</si>
  <si>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</si>
  <si>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</si>
  <si>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</si>
  <si>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</si>
  <si>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</si>
  <si>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</si>
  <si>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</si>
  <si>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</si>
  <si>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</si>
  <si>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</si>
  <si>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</si>
  <si>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</si>
  <si>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</si>
  <si>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</si>
  <si>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</si>
  <si>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</si>
  <si>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</si>
  <si>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</si>
  <si>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</si>
  <si>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</si>
  <si>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</si>
  <si>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</si>
  <si>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</si>
  <si>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</si>
  <si>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</si>
  <si>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</si>
  <si>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</si>
  <si>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</si>
  <si>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</si>
  <si>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</si>
  <si>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</si>
  <si>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</si>
  <si>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</si>
  <si>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</si>
  <si>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</si>
  <si>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</si>
  <si>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</si>
  <si>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</si>
  <si>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</si>
  <si>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</si>
  <si>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</si>
  <si>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</si>
  <si>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</si>
  <si>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</si>
  <si>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</si>
  <si>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</si>
  <si>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</si>
  <si>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</si>
  <si>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</si>
  <si>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</si>
  <si>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</si>
  <si>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</si>
  <si>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</si>
  <si>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</si>
  <si>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</si>
  <si>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</si>
  <si>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</si>
  <si>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</si>
  <si>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</si>
  <si>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</si>
  <si>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</si>
  <si>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</si>
  <si>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</si>
  <si>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</si>
  <si>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</si>
  <si>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</si>
  <si>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</si>
  <si>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</si>
  <si>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</si>
  <si>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</si>
  <si>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</si>
  <si>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</si>
  <si>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</si>
  <si>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</si>
  <si>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</si>
  <si>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</si>
  <si>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</si>
  <si>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</si>
  <si>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</si>
  <si>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</si>
  <si>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</si>
  <si>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</si>
  <si>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</si>
  <si>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</si>
  <si>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</si>
  <si>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</si>
  <si>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</si>
  <si>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</si>
  <si>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</si>
  <si>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</si>
  <si>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</si>
  <si>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</si>
  <si>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</si>
  <si>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</si>
  <si>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</si>
  <si>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</si>
  <si>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</si>
  <si>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</si>
  <si>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</si>
  <si>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</si>
  <si>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</si>
  <si>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</si>
  <si>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</si>
  <si>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</si>
  <si>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</si>
  <si>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</si>
  <si>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</si>
  <si>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</si>
  <si>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</si>
  <si>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</si>
  <si>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</si>
  <si>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</si>
  <si>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</si>
  <si>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</si>
  <si>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</si>
  <si>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</si>
  <si>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</si>
  <si>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</si>
  <si>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</si>
  <si>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</si>
  <si>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</si>
  <si>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</si>
  <si>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</si>
  <si>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</si>
  <si>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</si>
  <si>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</si>
  <si>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</si>
  <si>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</si>
  <si>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</si>
  <si>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</si>
  <si>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</si>
  <si>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</si>
  <si>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</si>
  <si>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</si>
  <si>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</si>
  <si>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</si>
  <si>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</si>
  <si>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</si>
  <si>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</si>
  <si>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</si>
  <si>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</si>
  <si>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</si>
  <si>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</si>
  <si>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</si>
  <si>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</si>
  <si>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</si>
  <si>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</si>
  <si>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</si>
  <si>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</si>
  <si>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</si>
  <si>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</si>
  <si>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</si>
  <si>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</si>
  <si>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</si>
  <si>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</si>
  <si>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</si>
  <si>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</si>
  <si>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</si>
  <si>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</si>
  <si>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</si>
  <si>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</si>
  <si>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</si>
  <si>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</si>
  <si>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</si>
  <si>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</si>
  <si>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</si>
  <si>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</si>
  <si>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</si>
  <si>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</si>
  <si>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</si>
  <si>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</si>
  <si>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</si>
  <si>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</si>
  <si>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</si>
  <si>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</si>
  <si>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</si>
  <si>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</si>
  <si>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</si>
  <si>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</si>
  <si>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</si>
  <si>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</si>
  <si>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</si>
  <si>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</si>
  <si>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</si>
  <si>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</si>
  <si>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</si>
  <si>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</si>
  <si>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</si>
  <si>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</si>
  <si>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</si>
  <si>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</si>
  <si>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</si>
  <si>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</si>
  <si>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</si>
  <si>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</si>
  <si>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</si>
  <si>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</si>
  <si>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</si>
  <si>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</si>
  <si>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</si>
  <si>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</si>
  <si>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</si>
  <si>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</si>
  <si>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</si>
  <si>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</si>
  <si>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</si>
  <si>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</si>
  <si>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</si>
  <si>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</si>
  <si>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</si>
  <si>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</si>
  <si>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</si>
  <si>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</si>
  <si>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</si>
  <si>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</si>
  <si>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</si>
  <si>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</si>
  <si>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</si>
  <si>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</si>
  <si>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</si>
  <si>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</si>
  <si>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</si>
  <si>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</si>
  <si>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</si>
  <si>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</si>
  <si>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</si>
  <si>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</si>
  <si>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</si>
  <si>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</si>
  <si>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</si>
  <si>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</si>
  <si>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</si>
  <si>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</si>
  <si>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</si>
  <si>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</si>
  <si>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</si>
  <si>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</si>
  <si>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</si>
  <si>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</si>
  <si>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</si>
  <si>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</si>
  <si>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</si>
  <si>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</si>
  <si>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</si>
  <si>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</si>
  <si>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</si>
  <si>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</si>
  <si>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</si>
  <si>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</si>
  <si>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</si>
  <si>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</si>
  <si>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</si>
  <si>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</si>
  <si>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</si>
  <si>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</si>
  <si>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</si>
  <si>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</si>
  <si>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</si>
  <si>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</si>
  <si>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</si>
  <si>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</si>
  <si>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</si>
  <si>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</si>
  <si>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</si>
  <si>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</si>
  <si>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</si>
  <si>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</si>
  <si>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</si>
  <si>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</si>
  <si>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</si>
  <si>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</si>
  <si>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</si>
  <si>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</si>
  <si>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</si>
  <si>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</si>
  <si>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</si>
  <si>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</si>
  <si>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</si>
  <si>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</si>
  <si>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</si>
  <si>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</si>
  <si>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</si>
  <si>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</si>
  <si>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</si>
  <si>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</si>
  <si>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</si>
  <si>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</si>
  <si>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</si>
  <si>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</si>
  <si>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</si>
  <si>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</si>
  <si>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</si>
  <si>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</si>
  <si>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</si>
  <si>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</si>
  <si>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</si>
  <si>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</si>
  <si>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</si>
  <si>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</si>
  <si>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</si>
  <si>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</si>
  <si>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</si>
  <si>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</si>
  <si>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</si>
  <si>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</si>
  <si>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</si>
  <si>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</si>
  <si>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</si>
  <si>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</si>
  <si>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</si>
  <si>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</si>
  <si>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</si>
  <si>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</si>
  <si>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</si>
  <si>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</si>
  <si>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</si>
  <si>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</si>
  <si>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</si>
  <si>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</si>
  <si>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</si>
  <si>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</si>
  <si>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</si>
  <si>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</si>
  <si>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</si>
  <si>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</si>
  <si>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</si>
  <si>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</si>
  <si>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</si>
  <si>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</si>
  <si>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</si>
  <si>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</si>
  <si>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</si>
  <si>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</si>
  <si>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</si>
  <si>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</si>
  <si>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</si>
  <si>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</si>
  <si>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</si>
  <si>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</si>
  <si>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</si>
  <si>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</si>
  <si>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</si>
  <si>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</si>
  <si>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</si>
  <si>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</si>
  <si>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</si>
  <si>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</si>
  <si>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</si>
  <si>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</si>
  <si>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</si>
  <si>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</si>
  <si>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</si>
  <si>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</si>
  <si>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</si>
  <si>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</si>
  <si>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</si>
  <si>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</si>
  <si>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</si>
  <si>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</si>
  <si>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</si>
  <si>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</si>
  <si>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</si>
  <si>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</si>
  <si>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</si>
  <si>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</si>
  <si>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</si>
  <si>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</si>
  <si>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</si>
  <si>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</si>
  <si>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</si>
  <si>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</si>
  <si>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</si>
  <si>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</si>
  <si>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</si>
  <si>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</si>
  <si>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</si>
  <si>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</si>
  <si>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</si>
  <si>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</si>
  <si>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</si>
  <si>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</si>
  <si>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</si>
  <si>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</si>
  <si>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</si>
  <si>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</si>
  <si>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</si>
  <si>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</si>
  <si>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</si>
  <si>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</si>
  <si>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</si>
  <si>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</si>
  <si>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</si>
  <si>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</si>
  <si>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</si>
  <si>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</si>
  <si>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</si>
  <si>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</si>
  <si>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</si>
  <si>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</si>
  <si>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</si>
  <si>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</si>
  <si>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</si>
  <si>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</si>
  <si>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</si>
  <si>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</si>
  <si>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</si>
  <si>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</si>
  <si>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</si>
  <si>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</si>
  <si>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</si>
  <si>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</si>
  <si>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</si>
  <si>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</si>
  <si>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</si>
  <si>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</si>
  <si>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</si>
  <si>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</si>
  <si>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</si>
  <si>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</si>
  <si>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</si>
  <si>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</si>
  <si>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</si>
  <si>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</si>
  <si>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</si>
  <si>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</si>
  <si>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</si>
  <si>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</si>
  <si>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</si>
  <si>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</si>
  <si>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</si>
  <si>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</si>
  <si>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</si>
  <si>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</si>
  <si>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</si>
  <si>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</si>
  <si>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</si>
  <si>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</si>
  <si>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</si>
  <si>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</si>
  <si>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</si>
  <si>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</si>
  <si>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</si>
  <si>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</si>
  <si>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</si>
  <si>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</si>
  <si>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</si>
  <si>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</si>
  <si>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</si>
  <si>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</si>
  <si>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</si>
  <si>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</si>
  <si>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</si>
  <si>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</si>
  <si>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</si>
  <si>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</si>
  <si>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</si>
  <si>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</si>
  <si>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</si>
  <si>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</si>
  <si>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</si>
  <si>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</si>
  <si>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</si>
  <si>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</si>
  <si>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</si>
  <si>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</si>
  <si>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</si>
  <si>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</si>
  <si>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</si>
  <si>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</si>
  <si>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</si>
  <si>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</si>
  <si>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</si>
  <si>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</si>
  <si>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</si>
  <si>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</si>
  <si>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</si>
  <si>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</si>
  <si>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</si>
  <si>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</si>
  <si>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</si>
  <si>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</si>
  <si>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</si>
  <si>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</si>
  <si>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</si>
  <si>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</si>
  <si>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</si>
  <si>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</si>
  <si>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</si>
  <si>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</si>
  <si>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</si>
  <si>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</si>
  <si>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</si>
  <si>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</si>
  <si>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</si>
  <si>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</si>
  <si>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</si>
  <si>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</si>
  <si>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</si>
  <si>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</si>
  <si>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</si>
  <si>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</si>
  <si>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</si>
  <si>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</si>
  <si>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</si>
  <si>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</si>
  <si>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</si>
  <si>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</si>
  <si>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</si>
  <si>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</si>
  <si>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</si>
  <si>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</si>
  <si>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</si>
  <si>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</si>
  <si>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</si>
  <si>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</si>
  <si>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</si>
  <si>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</si>
  <si>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</si>
  <si>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</si>
  <si>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</si>
  <si>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</si>
  <si>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</si>
  <si>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</si>
  <si>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</si>
  <si>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</si>
  <si>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</si>
  <si>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</si>
  <si>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</si>
  <si>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</si>
  <si>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</si>
  <si>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</si>
  <si>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</si>
  <si>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</si>
  <si>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</si>
  <si>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</si>
  <si>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</si>
  <si>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</si>
  <si>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</si>
  <si>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</si>
  <si>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</si>
  <si>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</si>
  <si>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</si>
  <si>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</si>
  <si>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</si>
  <si>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</si>
  <si>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</si>
  <si>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</si>
  <si>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</si>
  <si>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</si>
  <si>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</si>
  <si>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</si>
  <si>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</si>
  <si>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</si>
  <si>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</si>
  <si>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</si>
  <si>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</si>
  <si>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</si>
  <si>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</si>
  <si>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</si>
  <si>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</si>
  <si>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</si>
  <si>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</si>
  <si>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</si>
  <si>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</si>
  <si>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</si>
  <si>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</si>
  <si>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</si>
  <si>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</si>
  <si>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</si>
  <si>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</si>
  <si>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</si>
  <si>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</si>
  <si>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</si>
  <si>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</si>
  <si>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</si>
  <si>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</si>
  <si>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</si>
  <si>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</si>
  <si>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</si>
  <si>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</si>
  <si>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</si>
  <si>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</si>
  <si>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</si>
  <si>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</si>
  <si>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</si>
  <si>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</si>
  <si>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</si>
  <si>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</si>
  <si>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</si>
  <si>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</si>
  <si>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</si>
  <si>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</si>
  <si>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</si>
  <si>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</si>
  <si>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</si>
  <si>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</si>
  <si>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</si>
  <si>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</si>
  <si>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</si>
  <si>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</si>
  <si>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</si>
  <si>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</si>
  <si>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</si>
  <si>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</si>
  <si>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</si>
  <si>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</si>
  <si>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</si>
  <si>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</si>
  <si>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</si>
  <si>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</si>
  <si>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</si>
  <si>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</si>
  <si>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</si>
  <si>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</si>
  <si>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</si>
  <si>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</si>
  <si>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</si>
  <si>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</si>
  <si>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</si>
  <si>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</si>
  <si>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</si>
  <si>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</si>
  <si>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</si>
  <si>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</si>
  <si>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</si>
  <si>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</si>
  <si>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</si>
  <si>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</si>
  <si>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</si>
  <si>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</si>
  <si>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</si>
  <si>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</si>
  <si>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</si>
  <si>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</si>
  <si>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</si>
  <si>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</si>
  <si>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</si>
  <si>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</si>
  <si>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</si>
  <si>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</si>
  <si>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</si>
  <si>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</si>
  <si>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</si>
  <si>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</si>
  <si>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</si>
  <si>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</si>
  <si>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</si>
  <si>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</si>
  <si>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</si>
  <si>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</si>
  <si>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</si>
  <si>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</si>
  <si>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</si>
  <si>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</si>
  <si>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</si>
  <si>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</si>
  <si>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</si>
  <si>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</si>
  <si>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</si>
  <si>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</si>
  <si>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</si>
  <si>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</si>
  <si>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</si>
  <si>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</si>
  <si>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</si>
  <si>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</si>
  <si>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</si>
  <si>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</si>
  <si>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</si>
  <si>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</si>
  <si>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</si>
  <si>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</si>
  <si>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</si>
  <si>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</si>
  <si>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</si>
  <si>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</si>
  <si>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</si>
  <si>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</si>
  <si>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</si>
  <si>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</si>
  <si>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</si>
  <si>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</si>
  <si>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</si>
  <si>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</si>
  <si>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</si>
  <si>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</si>
  <si>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</si>
  <si>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</si>
  <si>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</si>
  <si>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</si>
  <si>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</si>
  <si>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</si>
  <si>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</si>
  <si>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</si>
  <si>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</si>
  <si>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</si>
  <si>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</si>
  <si>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</si>
  <si>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</si>
  <si>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</si>
  <si>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</si>
  <si>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</si>
  <si>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</si>
  <si>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</si>
  <si>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</si>
  <si>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</si>
  <si>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</si>
  <si>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</si>
  <si>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</si>
  <si>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</si>
  <si>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</si>
  <si>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</si>
  <si>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</si>
  <si>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</si>
  <si>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</si>
  <si>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</si>
  <si>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</si>
  <si>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</si>
  <si>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</si>
  <si>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</si>
  <si>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</si>
  <si>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</si>
  <si>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</si>
  <si>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</si>
  <si>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</si>
  <si>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</si>
  <si>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</si>
  <si>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</si>
  <si>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</si>
  <si>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</si>
  <si>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</si>
  <si>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</si>
  <si>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</si>
  <si>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</si>
  <si>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</si>
  <si>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</si>
  <si>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</si>
  <si>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</si>
  <si>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</si>
  <si>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</si>
  <si>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</si>
  <si>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</si>
  <si>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</si>
  <si>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</si>
  <si>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team on the way need 35 minutes</t>
  </si>
  <si>
    <t>PCM-20251018-00001865</t>
  </si>
  <si>
    <t>team will check after HSM0196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</si>
</sst>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285.87694641203416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5.3816339120312477</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45948.82537233796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45948.82537233796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45948.82537233796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45948.82537233796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45948.82537233796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45948.82537233796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45948.82537233796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45948.82537233796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45948.82537233796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45948.82537233796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45948.82537233796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45948.82537233796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45948.82537233796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45948.82537233796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45948.82537233796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45948.82537233796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45948.82537233796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45948.82537233796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45948.82537233796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45948.82537233796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45948.82537233796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45948.82537233796</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45948.82537233796</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45948.82537233796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45948.82537233796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45948.82537233796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45948.82537233796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45948.82537233796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45948.82537233796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45948.82537233796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45948.82537233796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45948.82537233796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45948.82537233796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45948.82537233796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45948.82537233796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45948.82537233796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45948.82537233796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45948.82537233796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45948.82537233796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45948.82537233796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45948.82537233796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45948.82537233796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45948.82537233796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45948.82537233796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45948.82537233796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45948.82537233796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45948.82537233796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45948.82537233796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45948.82537233796</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45948.82537233796</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45948.82537233796</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45948.82537233796</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45948.82537233796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45948.82537233796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45948.82537233796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45948.82537233796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45948.82537233796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45948.82537233796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45948.82537233796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45948.82537233796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45948.82537233796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45948.82537233796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45948.82537233796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45948.82537233796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45948.82537233796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45948.82537233796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45948.82537233796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45948.82537233796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45948.82537233796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45948.82537233796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45948.82537233796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45948.82537233796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45948.82537233796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45948.82537233796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45948.82537233796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45948.82537233796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45948.82537233796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45948.82537233796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45948.82537233796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45948.82537233796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45948.82537233796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45948.82537233796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45948.82537233796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45948.82537233796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45948.82537233796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45948.82537233796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45948.82537233796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45948.82537233796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45948.82537233796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45948.82537233796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45948.82537233796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45948.82537233796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45948.82537233796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45948.82537233796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45948.82537233796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45948.82537233796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45948.82537233796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45948.82537233796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45948.82537233796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45948.82537233796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45948.82537233796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45948.82537233796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45948.82537233796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45948.82537233796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45948.82537233796</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45948.82537233796</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45948.82537233796</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0DC1A845-7B8C-41CC-B37F-B9758CA14C9E}"/>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142.0982890046289</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123.82553437499882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4.3295968749953317</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45948.82537233796</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45948.82537233796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45948.82537233796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45948.82537233796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45948.82537233796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45948.82537233796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45948.82537233796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45948.82537233796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45948.82537233796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45948.82537233796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45948.82537233796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45948.82537233796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45948.82537233796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45948.82537233796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45948.82537233796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45948.82537233796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45948.82537233796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45948.82537233796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45948.82537233796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45948.82537233796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45948.82537233796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45948.82537233796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45948.82537233796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45948.82537233796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45948.82537233796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45948.82537233796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45948.82537233796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45948.82537233796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45948.82537233796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45948.82537233796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45948.82537233796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45948.82537233796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45948.82537233796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45948.82537233796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45948.82537233796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45948.82537233796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45948.82537233796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45948.82537233796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45948.82537233796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45948.82537233796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45948.82537233796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45948.82537233796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45948.82537233796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45948.82537233796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45948.82537233796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45948.82537233796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45948.82537233796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45948.82537233796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45948.82537233796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45948.82537233796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45948.82537233796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45948.82537233796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45948.82537233796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45948.82537233796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45948.82537233796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45948.82537233796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45948.82537233796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45948.82537233796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45948.82537233796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45948.82537233796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45948.82537233796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45948.82537233796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45948.82537233796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45948.82537233796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45948.82537233796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45948.82537233796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45948.82537233796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45948.82537233796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45948.82537233796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45948.82537233796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45948.82537233796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45948.82537233796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45948.82537233796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45948.82537233796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45948.82537233796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45948.82537233796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45948.82537233796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45948.82537233796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45948.82537233796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45948.82537233796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45948.82537233796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45948.82537233796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45948.82537233796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45948.82537233796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45948.82537233796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45948.82537233796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45948.82537233796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45948.82537233796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45948.82537233796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45948.82537233796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45948.82537233796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45948.82537233796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45948.82537233796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45948.82537233796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C14" sqref="C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45948.82537233796</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45948.82537233796</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45948.82537233796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45948.82537233796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45948.82537233796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45948.82537233796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45948.82537233796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45948.82537233796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45948.82537233796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45948.82537233796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45948.82537233796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45948.82537233796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45948.82537233796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45948.82537233796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45948.82537233796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45948.82537233796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45948.82537233796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45948.82537233796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45948.82537233796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45948.82537233796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45948.82537233796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45948.82537233796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45948.82537233796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45948.82537233796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45948.82537233796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45948.82537233796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45948.82537233796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45948.82537233796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45948.82537233796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45948.82537233796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45948.82537233796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45948.82537233796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45948.82537233796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45948.82537233796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45948.82537233796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45948.82537233796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45948.82537233796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45948.82537233796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45948.82537233796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45948.82537233796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45948.82537233796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45948.82537233796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45948.82537233796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45948.82537233796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45948.82537233796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45948.82537233796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45948.82537233796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45948.82537233796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45948.82537233796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45948.82537233796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45948.82537233796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45948.82537233796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45948.82537233796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45948.82537233796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45948.82537233796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45948.82537233796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45948.82537233796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45948.82537233796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45948.82537233796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45948.82537233796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45948.82537233796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45948.82537233796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45948.82537233796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45948.82537233796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45948.82537233796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45948.82537233796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45948.82537233796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45948.82537233796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45948.82537233796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45948.82537233796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45948.82537233796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45948.82537233796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45948.82537233796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45948.82537233796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45948.82537233796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45948.82537233796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45948.82537233796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45948.82537233796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45948.82537233796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45948.82537233796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45948.82537233796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45948.82537233796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45948.82537233796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45948.82537233796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45948.82537233796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45948.82537233796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45948.82537233796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45948.82537233796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45948.82537233796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45948.82537233796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45948.82537233796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45948.82537233796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45948.82537233796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45948.82537233796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45948.82537233796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45948.82537233796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45948.82537233796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45948.82537233796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45948.82537233796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45948.82537233796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45948.82537233796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45948.82537233796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45948.82537233796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45948.82537233796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45948.82537233796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45948.82537233796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45948.82537233796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45948.82537233796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45948.82537233796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45948.82537233796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45948.82537233796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45948.82537233796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45948.82537233796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45948.82537233796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45948.82537233796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45948.82537233796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45948.82537233796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45948.82537233796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45948.82537233796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45948.82537233796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45948.82537233796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45948.82537233796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45948.82537233796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45948.82537233796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45948.82537233796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45948.82537233796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45948.82537233796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45948.82537233796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45948.82537233796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45948.82537233796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45948.82537233796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45948.82537233796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45948.82537233796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45948.82537233796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45948.82537233796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45948.82537233796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45948.82537233796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45948.82537233796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45948.82537233796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45948.82537233796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45948.82537233796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45948.82537233796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45948.82537233796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45948.82537233796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45948.82537233796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45948.82537233796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45948.82537233796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45948.82537233796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45948.82537233796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45948.82537233796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45948.82537233796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45948.82537233796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45948.82537233796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45948.82537233796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45948.82537233796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45948.82537233796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45948.82537233796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45948.82537233796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45948.82537233796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45948.82537233796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45948.82537233796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45948.82537233796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45948.82537233796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45948.82537233796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45948.82537233796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45948.82537233796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45948.82537233796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45948.82537233796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45948.82537233796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45948.82537233796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45948.82537233796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45948.82537233796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45948.82537233796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45948.82537233796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45948.82537233796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45948.82537233796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45948.82537233796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45948.82537233796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45948.82537233796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45948.82537233796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45948.82537233796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45948.82537233796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45948.82537233796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45948.82537233796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45948.82537233796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45948.82537233796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45948.82537233796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45948.82537233796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45948.82537233796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45948.82537233796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45948.82537233796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45948.82537233796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45948.82537233796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45948.82537233796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45948.82537233796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45948.82537233796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45948.82537233796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45948.82537233796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45948.82537233796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45948.82537233796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45948.82537233796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45948.82537233796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45948.82537233796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45948.82537233796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45948.82537233796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45948.82537233796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45948.82537233796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45948.82537233796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45948.82537233796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45948.82537233796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45948.82537233796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45948.82537233796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45948.82537233796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45948.82537233796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45948.82537233796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45948.82537233796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45948.82537233796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45948.82537233796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45948.82537233796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45948.82537233796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45948.82537233796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45948.82537233796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45948.82537233796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45948.82537233796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45948.82537233796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45948.82537233796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45948.82537233796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45948.82537233796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45948.82537233796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45948.82537233796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45948.82537233796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45948.82537233796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45948.82537233796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45948.82537233796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45948.82537233796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45948.82537233796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45948.82537233796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45948.82537233796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45948.82537233796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45948.82537233796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45948.82537233796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45948.82537233796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45948.82537233796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45948.82537233796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45948.82537233796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45948.82537233796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45948.82537233796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45948.82537233796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45948.82537233796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45948.82537233796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45948.82537233796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45948.82537233796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45948.82537233796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45948.82537233796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45948.82537233796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45948.82537233796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45948.82537233796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45948.82537233796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45948.82537233796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45948.82537233796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45948.82537233796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45948.82537233796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45948.82537233796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45948.82537233796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45948.82537233796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45948.82537233796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45948.82537233796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45948.82537233796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45948.82537233796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45948.82537233796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45948.82537233796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45948.82537233796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45948.82537233796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45948.82537233796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45948.82537233796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45948.82537233796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45948.82537233796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45948.82537233796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45948.82537233796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45948.82537233796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45948.82537233796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45948.82537233796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45948.82537233796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45948.82537233796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45948.82537233796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45948.82537233796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45948.82537233796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45948.82537233796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45948.82537233796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45948.82537233796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45948.82537233796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45948.82537233796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45948.82537233796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45948.82537233796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45948.82537233796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45948.82537233796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45948.82537233796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45948.82537233796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45948.82537233796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45948.82537233796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45948.82537233796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45948.82537233796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45948.82537233796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45948.82537233796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45948.82537233796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45948.82537233796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45948.82537233796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45948.82537233796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45948.82537233796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45948.82537233796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45948.82537233796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45948.82537233796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45948.82537233796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45948.82537233796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45948.82537233796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45948.82537233796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45948.82537233796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45948.82537233796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45948.82537233796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45948.82537233796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45948.82537233796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45948.82537233796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45948.82537233796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45948.82537233796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45948.82537233796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45948.82537233796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45948.82537233796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45948.82537233796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45948.82537233796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45948.82537233796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45948.82537233796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45948.82537233796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45948.82537233796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45948.82537233796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45948.82537233796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45948.82537233796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45948.82537233796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45948.82537233796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45948.82537233796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45948.82537233796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45948.82537233796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45948.82537233796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45948.82537233796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45948.82537233796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45948.82537233796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45948.82537233796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45948.82537233796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45948.82537233796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45948.82537233796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45948.82537233796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45948.82537233796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45948.82537233796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45948.82537233796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45948.82537233796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45948.82537233796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45948.82537233796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45948.82537233796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45948.82537233796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45948.82537233796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45948.82537233796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45948.82537233796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45948.82537233796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45948.82537233796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45948.82537233796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45948.82537233796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45948.82537233796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45948.82537233796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45948.82537233796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45948.82537233796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45948.82537233796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45948.82537233796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45948.82537233796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45948.82537233796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45948.82537233796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45948.82537233796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45948.82537233796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45948.82537233796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45948.82537233796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45948.82537233796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45948.82537233796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45948.82537233796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45948.82537233796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45948.82537233796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45948.82537233796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45948.82537233796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45948.82537233796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45948.82537233796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45948.82537233796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45948.82537233796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45948.82537233796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45948.82537233796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45948.82537233796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45948.82537233796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45948.82537233796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45948.82537233796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45948.82537233796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45948.82537233796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45948.82537233796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45948.82537233796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45948.82537233796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45948.82537233796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45948.82537233796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45948.82537233796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45948.82537233796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45948.82537233796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45948.82537233796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45948.82537233796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45948.82537233796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45948.82537233796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45948.82537233796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45948.82537233796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45948.82537233796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45948.82537233796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45948.82537233796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45948.82537233796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45948.82537233796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45948.82537233796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45948.82537233796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45948.82537233796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45948.82537233796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45948.82537233796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45948.82537233796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45948.82537233796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45948.82537233796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45948.82537233796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45948.82537233796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45948.82537233796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45948.82537233796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45948.82537233796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45948.82537233796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45948.82537233796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45948.82537233796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45948.82537233796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45948.82537233796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45948.82537233796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45948.82537233796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45948.82537233796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45948.82537233796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45948.82537233796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45948.82537233796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45948.82537233796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45948.82537233796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45948.82537233796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45948.82537233796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45948.82537233796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45948.82537233796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45948.82537233796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45948.82537233796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45948.82537233796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45948.82537233796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45948.82537233796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45948.82537233796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45948.82537233796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45948.82537233796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45948.82537233796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45948.82537233796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45948.82537233796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45948.82537233796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45948.82537233796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45948.82537233796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45948.82537233796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45948.82537233796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45948.82537233796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45948.82537233796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45948.82537233796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45948.82537233796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45948.82537233796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45948.82537233796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45948.82537233796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45948.82537233796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45948.82537233796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45948.82537233796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45948.82537233796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45948.82537233796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45948.82537233796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45948.82537233796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45948.82537233796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45948.82537233796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45948.82537233796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45948.82537233796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45948.82537233796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45948.82537233796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45948.82537233796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45948.82537233796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45948.82537233796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45948.82537233796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45948.82537233796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45948.82537233796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45948.82537233796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45948.82537233796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45948.82537233796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45948.82537233796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45948.82537233796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45948.82537233796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45948.82537233796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45948.82537233796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45948.82537233796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45948.82537233796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45948.82537233796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45948.82537233796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45948.82537233796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45948.82537233796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45948.82537233796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45948.82537233796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45948.82537233796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45948.82537233796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45948.82537233796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45948.82537233796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45948.82537233796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45948.82537233796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45948.82537233796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45948.82537233796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45948.82537233796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45948.82537233796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45948.82537233796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45948.82537233796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45948.82537233796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45948.82537233796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45948.82537233796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45948.82537233796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45948.82537233796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45948.82537233796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45948.82537233796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45948.82537233796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45948.82537233796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45948.82537233796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45948.82537233796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45948.82537233796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45948.82537233796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45948.82537233796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45948.82537233796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45948.82537233796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45948.82537233796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45948.82537233796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45948.82537233796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45948.82537233796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45948.82537233796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45948.82537233796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45948.82537233796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45948.82537233796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45948.82537233796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45948.82537233796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45948.82537233796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45948.82537233796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45948.82537233796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45948.82537233796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45948.82537233796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45948.82537233796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45948.82537233796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45948.82537233796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45948.82537233796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45948.82537233796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45948.82537233796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45948.82537233796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45948.82537233796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45948.82537233796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45948.82537233796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45948.82537233796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45948.82537233796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45948.82537233796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45948.82537233796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45948.82537233796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45948.82537233796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45948.82537233796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45948.82537233796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45948.82537233796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45948.82537233796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45948.82537233796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45948.82537233796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45948.82537233796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45948.82537233796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45948.82537233796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45948.82537233796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45948.82537233796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45948.82537233796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45948.82537233796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45948.82537233796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45948.82537233796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45948.82537233796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45948.82537233796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45948.82537233796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45948.82537233796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45948.82537233796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45948.82537233796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45948.82537233796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45948.82537233796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45948.82537233796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45948.82537233796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45948.82537233796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45948.82537233796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45948.82537233796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45948.82537233796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45948.82537233796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45948.82537233796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45948.82537233796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45948.82537233796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45948.82537233796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45948.82537233796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45948.82537233796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45948.82537233796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45948.82537233796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45948.82537233796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45948.82537233796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45948.82537233796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45948.82537233796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45948.82537233796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45948.82537233796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45948.82537233796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45948.82537233796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45948.82537233796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45948.82537233796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45948.82537233796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45948.82537233796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45948.82537233796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45948.82537233796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45948.82537233796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45948.82537233796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45948.82537233796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45948.82537233796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45948.82537233796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45948.82537233796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45948.82537233796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45948.82537233796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45948.82537233796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45948.82537233796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45948.82537233796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45948.82537233796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45948.82537233796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45948.82537233796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45948.82537233796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45948.82537233796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45948.82537233796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45948.82537233796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45948.82537233796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45948.82537233796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45948.82537233796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45948.82537233796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45948.82537233796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45948.82537233796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45948.82537233796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45948.82537233796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45948.82537233796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45948.82537233796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45948.82537233796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45948.82537233796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45948.82537233796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45948.82537233796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45948.82537233796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45948.82537233796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45948.82537233796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45948.82537233796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45948.82537233796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45948.82537233796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45948.82537233796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45948.82537233796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45948.82537233796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45948.82537233796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45948.82537233796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45948.82537233796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45948.82537233796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45948.82537233796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45948.82537233796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45948.82537233796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45948.82537233796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45948.82537233796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45948.82537233796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45948.82537233796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45948.82537233796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45948.82537233796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45948.82537233796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45948.82537233796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45948.82537233796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45948.82537233796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45948.82537233796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45948.82537233796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45948.82537233796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45948.82537233796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45948.82537233796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45948.82537233796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45948.82537233796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45948.82537233796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45948.82537233796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45948.82537233796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45948.82537233796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45948.82537233796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45948.82537233796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45948.82537233796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45948.82537233796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45948.82537233796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45948.82537233796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45948.82537233796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45948.82537233796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45948.82537233796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45948.82537233796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45948.82537233796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45948.82537233796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45948.82537233796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45948.82537233796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45948.82537233796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45948.82537233796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45948.82537233796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45948.82537233796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45948.82537233796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45948.82537233796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45948.82537233796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45948.82537233796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45948.82537233796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45948.82537233796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45948.82537233796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45948.82537233796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45948.82537233796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45948.82537233796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45948.82537233796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45948.82537233796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45948.82537233796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45948.82537233796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45948.82537233796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45948.82537233796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45948.82537233796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45948.82537233796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45948.82537233796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45948.82537233796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45948.82537233796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45948.82537233796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45948.82537233796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45948.82537233796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45948.82537233796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45948.82537233796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45948.82537233796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45948.82537233796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45948.82537233796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45948.82537233796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45948.82537233796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45948.82537233796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45948.82537233796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45948.82537233796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45948.82537233796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45948.82537233796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45948.82537233796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45948.82537233796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45948.82537233796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45948.82537233796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45948.82537233796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45948.82537233796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45948.82537233796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45948.82537233796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45948.82537233796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45948.82537233796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45948.82537233796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45948.82537233796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45948.82537233796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45948.82537233796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45948.82537233796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45948.82537233796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45948.82537233796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45948.82537233796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45948.82537233796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45948.82537233796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45948.82537233796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45948.82537233796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45948.82537233796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45948.82537233796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45948.82537233796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45948.82537233796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45948.82537233796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45948.82537233796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45948.82537233796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45948.82537233796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45948.82537233796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45948.82537233796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45948.82537233796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45948.82537233796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45948.82537233796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45948.82537233796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45948.82537233796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45948.82537233796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45948.82537233796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45948.82537233796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45948.82537233796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45948.82537233796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45948.82537233796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45948.82537233796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45948.82537233796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45948.82537233796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45948.82537233796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45948.82537233796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45948.82537233796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45948.82537233796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45948.82537233796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45948.82537233796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45948.82537233796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45948.82537233796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45948.82537233796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45948.82537233796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45948.82537233796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45948.82537233796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45948.82537233796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45948.82537233796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45948.82537233796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45948.82537233796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45948.82537233796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45948.82537233796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45948.82537233796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45948.82537233796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45948.82537233796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45948.82537233796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45948.82537233796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45948.82537233796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45948.82537233796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45948.82537233796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45948.82537233796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45948.82537233796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45948.82537233796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45948.82537233796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45948.82537233796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45948.82537233796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45948.82537233796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45948.82537233796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45948.82537233796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45948.82537233796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45948.82537233796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45948.82537233796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45948.82537233796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45948.82537233796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45948.82537233796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45948.82537233796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45948.82537233796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45948.82537233796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45948.82537233796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45948.82537233796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45948.82537233796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45948.82537233796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45948.82537233796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45948.82537233796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45948.82537233796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45948.82537233796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45948.82537233796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45948.82537233796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45948.82537233796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45948.82537233796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45948.82537233796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45948.82537233796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45948.82537233796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45948.82537233796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45948.82537233796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45948.82537233796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45948.82537233796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45948.82537233796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45948.82537233796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45948.82537233796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45948.82537233796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45948.82537233796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45948.82537233796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45948.82537233796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45948.82537233796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45948.82537233796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45948.82537233796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45948.82537233796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45948.82537233796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45948.82537233796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45948.82537233796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45948.82537233796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45948.82537233796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45948.82537233796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45948.82537233796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45948.82537233796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45948.82537233796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45948.82537233796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45948.82537233796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45948.82537233796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45948.82537233796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45948.82537233796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45948.82537233796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45948.82537233796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45948.82537233796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45948.82537233796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45948.82537233796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45948.82537233796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45948.82537233796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45948.82537233796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45948.82537233796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45948.82537233796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45948.82537233796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45948.82537233796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45948.82537233796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45948.82537233796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45948.82537233796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45948.82537233796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45948.82537233796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45948.82537233796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45948.82537233796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45948.82537233796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45948.82537233796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45948.82537233796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45948.82537233796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45948.82537233796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45948.82537233796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45948.82537233796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45948.82537233796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45948.82537233796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45948.82537233796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45948.82537233796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45948.82537233796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45948.82537233796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45948.82537233796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45948.82537233796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45948.82537233796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45948.82537233796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45948.82537233796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45948.82537233796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45948.82537233796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45948.82537233796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45948.82537233796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45948.82537233796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45948.82537233796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45948.82537233796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45948.82537233796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45948.82537233796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45948.82537233796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45948.82537233796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45948.82537233796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45948.82537233796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45948.82537233796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45948.82537233796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45948.82537233796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45948.82537233796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45948.82537233796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45948.82537233796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45948.82537233796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45948.82537233796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45948.82537233796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45948.82537233796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45948.82537233796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45948.82537233796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45948.82537233796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45948.82537233796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45948.82537233796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45948.82537233796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45948.82537233796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45948.82537233796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45948.82537233796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45948.82537233796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45948.82537233796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45948.82537233796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45948.82537233796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45948.82537233796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45948.82537233796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45948.82537233796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45948.82537233796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45948.82537233796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45948.82537233796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45948.82537233796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45948.82537233796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45948.82537233796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45948.82537233796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45948.82537233796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45948.82537233796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45948.82537233796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45948.82537233796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45948.82537233796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45948.82537233796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45948.82537233796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45948.82537233796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45948.82537233796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45948.82537233796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45948.82537233796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45948.82537233796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45948.82537233796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45948.82537233796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45948.82537233796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45948.82537233796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45948.82537233796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45948.82537233796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45948.82537233796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45948.82537233796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45948.82537233796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45948.82537233796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45948.82537233796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45948.82537233796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45948.82537233796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45948.82537233796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45948.82537233796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45948.82537233796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45948.82537233796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45948.82537233796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45948.82537233796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45948.82537233796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45948.82537233796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45948.82537233796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45948.82537233796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45948.82537233796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45948.82537233796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45948.82537233796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45948.82537233796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45948.82537233796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45948.82537233796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45948.82537233796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45948.82537233796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45948.82537233796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45948.82537233796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45948.82537233796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45948.82537233796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45948.82537233796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45948.82537233796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45948.82537233796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45948.82537233796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45948.82537233796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45948.82537233796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45948.82537233796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45948.82537233796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45948.82537233796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45948.82537233796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45948.82537233796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45948.82537233796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45948.82537233796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45948.82537233796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45948.82537233796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45948.82537233796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45948.82537233796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45948.82537233796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45948.82537233796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45948.82537233796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45948.82537233796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45948.82537233796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45948.82537233796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45948.82537233796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45948.82537233796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45948.82537233796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45948.82537233796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45948.82537233796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45948.82537233796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45948.82537233796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45948.82537233796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45948.82537233796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45948.82537233796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45948.82537233796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45948.82537233796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45948.82537233796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45948.82537233796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45948.82537233796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45948.82537233796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45948.82537233796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45948.82537233796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45948.82537233796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45948.82537233796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45948.82537233796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45948.82537233796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45948.82537233796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45948.82537233796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45948.82537233796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45948.82537233796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45948.82537233796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45948.82537233796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45948.82537233796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45948.82537233796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45948.82537233796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45948.82537233796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45948.82537233796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45948.82537233796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45948.82537233796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45948.82537233796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45948.82537233796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45948.82537233796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45948.82537233796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45948.82537233796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45948.82537233796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45948.82537233796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45948.82537233796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45948.82537233796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45948.82537233796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45948.82537233796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45948.82537233796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45948.82537233796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45948.82537233796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45948.82537233796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45948.82537233796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45948.82537233796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45948.82537233796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45948.82537233796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45948.82537233796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45948.82537233796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45948.82537233796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45948.82537233796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45948.82537233796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45948.82537233796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45948.82537233796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45948.82537233796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45948.82537233796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45948.82537233796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45948.82537233796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45948.82537233796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45948.82537233796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45948.82537233796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45948.82537233796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45948.82537233796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45948.82537233796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45948.82537233796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45948.82537233796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45948.82537233796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45948.82537233796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45948.82537233796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45948.82537233796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45948.82537233796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45948.82537233796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45948.82537233796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45948.82537233796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45948.82537233796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45948.82537233796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45948.82537233796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45948.82537233796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45948.82537233796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45948.82537233796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45948.82537233796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45948.82537233796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45948.82537233796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45948.82537233796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45948.82537233796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45948.82537233796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45948.82537233796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45948.82537233796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45948.82537233796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45948.82537233796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45948.82537233796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45948.82537233796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45948.82537233796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45948.82537233796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45948.82537233796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45948.82537233796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45948.82537233796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45948.82537233796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45948.82537233796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45948.82537233796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45948.82537233796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45948.82537233796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45948.82537233796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45948.82537233796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45948.82537233796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45948.82537233796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45948.82537233796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45948.82537233796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45948.82537233796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45948.82537233796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45948.82537233796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45948.82537233796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45948.82537233796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45948.82537233796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45948.82537233796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45948.82537233796</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245.3446547453641</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1.3302797453652602</v>
      </c>
      <c r="H3" s="125">
        <v>45947.457812499997</v>
      </c>
      <c r="I3" s="121" t="str">
        <f>IFERROR(VLOOKUP(D3,DB!A:F,6,0),"")</f>
        <v>SCECO</v>
      </c>
      <c r="J3" s="121" t="str">
        <f>IFERROR(VLOOKUP(D3,DB!A:G,7,0),"")</f>
        <v>Dead</v>
      </c>
      <c r="K3" s="127" t="s">
        <v>39059</v>
      </c>
      <c r="L3" s="123" t="str">
        <f>IFERROR(VLOOKUP(D3,DB!A:I,9,0),"")</f>
        <v>Latis</v>
      </c>
    </row>
    <row r="4" spans="1:16" ht="15" customHeight="1">
      <c r="A4" s="121"/>
      <c r="B4" s="121" t="str">
        <f>IFERROR(VLOOKUP(D4,DB!A:K,11,0),"")</f>
        <v/>
      </c>
      <c r="C4" s="122"/>
      <c r="D4" s="123"/>
      <c r="E4" s="100"/>
      <c r="F4" s="125"/>
      <c r="G4" s="126">
        <f ca="1">IFERROR(NOW()-F4,"")</f>
        <v>45948.82537233796</v>
      </c>
      <c r="H4" s="125"/>
      <c r="I4" s="121" t="str">
        <f>IFERROR(VLOOKUP(D4,DB!A:F,6,0),"")</f>
        <v/>
      </c>
      <c r="J4" s="121" t="str">
        <f>IFERROR(VLOOKUP(D4,DB!A:G,7,0),"")</f>
        <v/>
      </c>
      <c r="K4" s="127"/>
      <c r="L4" s="123" t="str">
        <f>IFERROR(VLOOKUP(D4,DB!A:I,9,0),"")</f>
        <v/>
      </c>
    </row>
    <row r="5" spans="1:16" ht="15" customHeight="1">
      <c r="A5" s="121"/>
      <c r="B5" s="121" t="str">
        <f>IFERROR(VLOOKUP(D5,DB!A:K,11,0),"")</f>
        <v/>
      </c>
      <c r="C5" s="122"/>
      <c r="D5" s="95"/>
      <c r="E5" s="100"/>
      <c r="F5" s="125"/>
      <c r="G5" s="126">
        <f ca="1">IFERROR(NOW()-F5,"")</f>
        <v>45948.82537233796</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45948.82537233796</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45948.82537233796</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45948.82537233796</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45948.82537233796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45948.82537233796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45948.82537233796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45948.82537233796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45948.82537233796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45948.82537233796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45948.82537233796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45948.82537233796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45948.82537233796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45948.82537233796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45948.82537233796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45948.82537233796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45948.82537233796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45948.82537233796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45948.82537233796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45948.82537233796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45948.82537233796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45948.82537233796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45948.82537233796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45948.82537233796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45948.82537233796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45948.82537233796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45948.82537233796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45948.82537233796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45948.82537233796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45948.82537233796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45948.82537233796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45948.82537233796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45948.82537233796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45948.82537233796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45948.82537233796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45948.82537233796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45948.82537233796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45948.82537233796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45948.82537233796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45948.82537233796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45948.82537233796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45948.82537233796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45948.82537233796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45948.82537233796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45948.82537233796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45948.82537233796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45948.82537233796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45948.82537233796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45948.82537233796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45948.82537233796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45948.82537233796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45948.82537233796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45948.82537233796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45948.82537233796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45948.82537233796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45948.82537233796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45948.82537233796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45948.82537233796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45948.82537233796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45948.82537233796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45948.82537233796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45948.82537233796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45948.82537233796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45948.82537233796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45948.82537233796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45948.82537233796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45948.82537233796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45948.82537233796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45948.82537233796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45948.82537233796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45948.82537233796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45948.82537233796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45948.82537233796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45948.82537233796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45948.82537233796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45948.82537233796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45948.82537233796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45948.82537233796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45948.82537233796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45948.82537233796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45948.82537233796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45948.82537233796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45948.82537233796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45948.82537233796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45948.82537233796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45948.82537233796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45948.82537233796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45948.82537233796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45948.82537233796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45948.82537233796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45948.82537233796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45948.82537233796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45948.82537233796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45948.82537233796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45948.82537233796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45948.82537233796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45948.82537233796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45948.82537233796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45948.82537233796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45948.82537233796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45948.82537233796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45948.82537233796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45948.82537233796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45948.82537233796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45948.82537233796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45948.82537233796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45948.82537233796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45948.82537233796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45948.82537233796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45948.82537233796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45948.82537233796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45948.82537233796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45948.82537233796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45948.82537233796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45948.82537233796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45948.82537233796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45948.82537233796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45948.82537233796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45948.82537233796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45948.82537233796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45948.82537233796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45948.82537233796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45948.82537233796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45948.82537233796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45948.82537233796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45948.82537233796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45948.82537233796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45948.82537233796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45948.82537233796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45948.82537233796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45948.82537233796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45948.82537233796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45948.82537233796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45948.82537233796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45948.82537233796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45948.82537233796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45948.82537233796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45948.82537233796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45948.82537233796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45948.82537233796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45948.82537233796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45948.82537233796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45948.82537233796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45948.82537233796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45948.82537233796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45948.82537233796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45948.82537233796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45948.82537233796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45948.82537233796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45948.82537233796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45948.82537233796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45948.82537233796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45948.82537233796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45948.82537233796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45948.82537233796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45948.82537233796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45948.82537233796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45948.82537233796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45948.82537233796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45948.82537233796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45948.82537233796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45948.82537233796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45948.82537233796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45948.82537233796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45948.82537233796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45948.82537233796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45948.82537233796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45948.82537233796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45948.82537233796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45948.82537233796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45948.82537233796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45948.82537233796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45948.82537233796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45948.82537233796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45948.82537233796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45948.82537233796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45948.82537233796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45948.82537233796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45948.82537233796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45948.82537233796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45948.82537233796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45948.82537233796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45948.82537233796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45948.82537233796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45948.82537233796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45948.82537233796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45948.82537233796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45948.82537233796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45948.82537233796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45948.82537233796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45948.82537233796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45948.82537233796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45948.82537233796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45948.82537233796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45948.82537233796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45948.82537233796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45948.82537233796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45948.82537233796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45948.82537233796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45948.82537233796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45948.82537233796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45948.82537233796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45948.82537233796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45948.82537233796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45948.82537233796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45948.82537233796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45948.82537233796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45948.82537233796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45948.82537233796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45948.82537233796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45948.82537233796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45948.82537233796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45948.82537233796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45948.82537233796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45948.82537233796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45948.82537233796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45948.82537233796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45948.82537233796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45948.82537233796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45948.82537233796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45948.82537233796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45948.82537233796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45948.82537233796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45948.82537233796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45948.82537233796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45948.82537233796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45948.82537233796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45948.82537233796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45948.82537233796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45948.82537233796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45948.82537233796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45948.82537233796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45948.82537233796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45948.82537233796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45948.82537233796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45948.82537233796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45948.82537233796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45948.82537233796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45948.82537233796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45948.82537233796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45948.82537233796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45948.82537233796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45948.82537233796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45948.82537233796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45948.82537233796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45948.82537233796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45948.82537233796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45948.82537233796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45948.82537233796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45948.82537233796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45948.82537233796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45948.82537233796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45948.82537233796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45948.82537233796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45948.82537233796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45948.82537233796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45948.82537233796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45948.82537233796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45948.82537233796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45948.82537233796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45948.82537233796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45948.82537233796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45948.82537233796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45948.82537233796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45948.82537233796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45948.82537233796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45948.82537233796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45948.82537233796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45948.82537233796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45948.82537233796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45948.82537233796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45948.82537233796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45948.82537233796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45948.82537233796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45948.82537233796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45948.82537233796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45948.82537233796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45948.82537233796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45948.82537233796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45948.82537233796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45948.82537233796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45948.82537233796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45948.82537233796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45948.82537233796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45948.82537233796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45948.82537233796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45948.82537233796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45948.82537233796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45948.82537233796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45948.82537233796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45948.82537233796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45948.82537233796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45948.82537233796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45948.82537233796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45948.82537233796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45948.82537233796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45948.82537233796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45948.82537233796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45948.82537233796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45948.82537233796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45948.82537233796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45948.82537233796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45948.82537233796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45948.82537233796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45948.82537233796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45948.82537233796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45948.82537233796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45948.82537233796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45948.82537233796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45948.82537233796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45948.82537233796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45948.82537233796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45948.82537233796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45948.82537233796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45948.82537233796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45948.82537233796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45948.82537233796</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45948.82537233796</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45948.82537233796</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39060</v>
      </c>
      <c r="B2" s="37" t="str">
        <f>IFERROR(VLOOKUP(D2,DB!A:K,11,0),"")</f>
        <v>R5</v>
      </c>
      <c r="C2" s="37">
        <v>3</v>
      </c>
      <c r="D2" s="120" t="s">
        <v>36000</v>
      </c>
      <c r="E2" s="37" t="s">
        <v>38964</v>
      </c>
      <c r="F2" s="38">
        <v>45891.832060185188</v>
      </c>
      <c r="G2" s="151">
        <f ca="1">IFERROR(NOW()-F2,"")</f>
        <v>56.993312152771978</v>
      </c>
      <c r="H2" s="38">
        <v>45891.790393518517</v>
      </c>
      <c r="I2" s="37" t="str">
        <f>IFERROR(VLOOKUP(D2,DB!A:F,6,0),"")</f>
        <v>Generator-SG</v>
      </c>
      <c r="J2" s="37" t="str">
        <f>IFERROR(VLOOKUP(D2,DB!A:G,7,0),"")</f>
        <v>Vandalized</v>
      </c>
      <c r="K2" s="37" t="s">
        <v>39061</v>
      </c>
      <c r="L2" s="37" t="str">
        <f>IFERROR(VLOOKUP(D2,DB!A:I,9,0),"")</f>
        <v>Latis</v>
      </c>
      <c r="M2" s="119"/>
    </row>
    <row r="3" spans="1:13" ht="30.75">
      <c r="A3" s="37" t="s">
        <v>39062</v>
      </c>
      <c r="B3" s="37" t="str">
        <f>IFERROR(VLOOKUP(D3,DB!A:K,11,0),"")</f>
        <v>R5</v>
      </c>
      <c r="C3" s="37">
        <v>1</v>
      </c>
      <c r="D3" s="37" t="s">
        <v>31295</v>
      </c>
      <c r="E3" s="37" t="s">
        <v>39045</v>
      </c>
      <c r="F3" s="38">
        <v>45926.188877314817</v>
      </c>
      <c r="G3" s="151">
        <f t="shared" ref="G3" ca="1" si="0">IFERROR(NOW()-F3,"")</f>
        <v>22.636495023143652</v>
      </c>
      <c r="H3" s="38">
        <v>45926.158159722225</v>
      </c>
      <c r="I3" s="37" t="str">
        <f>IFERROR(VLOOKUP(D3,DB!A:F,6,0),"")</f>
        <v>SCECO</v>
      </c>
      <c r="J3" s="37" t="str">
        <f>IFERROR(VLOOKUP(D3,DB!A:G,7,0),"")</f>
        <v>Good</v>
      </c>
      <c r="K3" s="37" t="s">
        <v>39063</v>
      </c>
      <c r="L3" s="37" t="str">
        <f>IFERROR(VLOOKUP(D3,DB!A:I,9,0),"")</f>
        <v>Latis</v>
      </c>
      <c r="M3" s="119"/>
    </row>
    <row r="4" spans="1:13" ht="30.75">
      <c r="A4" s="37" t="s">
        <v>39064</v>
      </c>
      <c r="B4" s="37" t="str">
        <f>IFERROR(VLOOKUP(D4,DB!A:K,11,0),"")</f>
        <v>R5</v>
      </c>
      <c r="C4" s="37">
        <v>2</v>
      </c>
      <c r="D4" s="37" t="s">
        <v>31159</v>
      </c>
      <c r="E4" s="37" t="s">
        <v>38964</v>
      </c>
      <c r="F4" s="38">
        <v>45944.771574074075</v>
      </c>
      <c r="G4" s="39">
        <f t="shared" ref="G4" ca="1" si="1">IFERROR(NOW()-F4,"")</f>
        <v>4.0537982638852554</v>
      </c>
      <c r="H4" s="38">
        <v>45944.676192129627</v>
      </c>
      <c r="I4" s="37" t="str">
        <f>IFERROR(VLOOKUP(D4,DB!A:F,6,0),"")</f>
        <v>SCECO</v>
      </c>
      <c r="J4" s="37" t="str">
        <f>IFERROR(VLOOKUP(D4,DB!A:G,7,0),"")</f>
        <v>Dead</v>
      </c>
      <c r="K4" s="37" t="s">
        <v>39065</v>
      </c>
      <c r="L4" s="37" t="str">
        <f>IFERROR(VLOOKUP(D4,DB!A:I,9,0),"")</f>
        <v>Latis</v>
      </c>
    </row>
    <row r="5" spans="1:13" ht="30.75">
      <c r="A5" s="164" t="s">
        <v>39066</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39067</v>
      </c>
      <c r="L5" s="164" t="str">
        <f>IFERROR(VLOOKUP(D5,DB!A:I,9,0),"")</f>
        <v>Latis</v>
      </c>
    </row>
    <row r="6" spans="1:13" ht="15">
      <c r="A6" s="164"/>
      <c r="B6" s="164" t="str">
        <f>IFERROR(VLOOKUP(D6,DB!A:K,11,0),"")</f>
        <v/>
      </c>
      <c r="C6" s="164"/>
      <c r="D6" s="164"/>
      <c r="E6" s="164"/>
      <c r="F6" s="165"/>
      <c r="G6" s="166">
        <f ca="1">IFERROR(NOW()-F6,"")</f>
        <v>45948.82537233796</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45948.82537233796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45948.82537233796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45948.82537233796</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45948.82537233796</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45948.82537233796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45948.82537233796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45948.82537233796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45948.82537233796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45948.82537233796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45948.82537233796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45948.82537233796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45948.82537233796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45948.82537233796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45948.82537233796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45948.82537233796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45948.82537233796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45948.82537233796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45948.82537233796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45948.82537233796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45948.82537233796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45948.82537233796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45948.82537233796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45948.82537233796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45948.82537233796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45948.82537233796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45948.82537233796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45948.82537233796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45948.82537233796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45948.82537233796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45948.82537233796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45948.82537233796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45948.82537233796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45948.82537233796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45948.82537233796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45948.82537233796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45948.82537233796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45948.82537233796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45948.82537233796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45948.82537233796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45948.82537233796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45948.82537233796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45948.82537233796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45948.82537233796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45948.82537233796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45948.82537233796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45948.82537233796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45948.82537233796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45948.82537233796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45948.82537233796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45948.82537233796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45948.82537233796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45948.82537233796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45948.82537233796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45948.82537233796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45948.82537233796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45948.82537233796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45948.82537233796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45948.82537233796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45948.82537233796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45948.82537233796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45948.82537233796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45948.82537233796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45948.82537233796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45948.82537233796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45948.82537233796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45948.82537233796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45948.82537233796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45948.82537233796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45948.82537233796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45948.82537233796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45948.82537233796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45948.82537233796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45948.82537233796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45948.82537233796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45948.82537233796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45948.82537233796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45948.82537233796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45948.82537233796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45948.82537233796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45948.82537233796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45948.82537233796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45948.82537233796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45948.82537233796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45948.82537233796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45948.82537233796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45948.82537233796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45948.82537233796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45948.82537233796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45948.82537233796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45948.82537233796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45948.82537233796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45948.82537233796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45948.82537233796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45948.82537233796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45948.82537233796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45948.82537233796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45948.82537233796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45948.82537233796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45948.82537233796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45948.82537233796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45948.82537233796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45948.82537233796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45948.82537233796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45948.82537233796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45948.82537233796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45948.82537233796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45948.82537233796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45948.82537233796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45948.82537233796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45948.82537233796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45948.82537233796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45948.82537233796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45948.82537233796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45948.82537233796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45948.82537233796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45948.82537233796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45948.82537233796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45948.82537233796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45948.82537233796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45948.82537233796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45948.82537233796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45948.82537233796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45948.82537233796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45948.82537233796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45948.82537233796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45948.82537233796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45948.82537233796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45948.82537233796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45948.82537233796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45948.82537233796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45948.82537233796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45948.82537233796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45948.82537233796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45948.82537233796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45948.82537233796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45948.82537233796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45948.82537233796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45948.82537233796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45948.82537233796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45948.82537233796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45948.82537233796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45948.82537233796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45948.82537233796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45948.82537233796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45948.82537233796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45948.82537233796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45948.82537233796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45948.82537233796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45948.82537233796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45948.82537233796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45948.82537233796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45948.82537233796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45948.82537233796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45948.82537233796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45948.82537233796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45948.82537233796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45948.82537233796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45948.82537233796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45948.82537233796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45948.82537233796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45948.82537233796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45948.82537233796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45948.82537233796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45948.82537233796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45948.82537233796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45948.82537233796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45948.82537233796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45948.82537233796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45948.82537233796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45948.82537233796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45948.82537233796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45948.82537233796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45948.82537233796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45948.82537233796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45948.82537233796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45948.82537233796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45948.82537233796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45948.82537233796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45948.82537233796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45948.82537233796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45948.82537233796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45948.82537233796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45948.82537233796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45948.82537233796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45948.82537233796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45948.82537233796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45948.82537233796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45948.82537233796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45948.82537233796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45948.82537233796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45948.82537233796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45948.82537233796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45948.82537233796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45948.82537233796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45948.82537233796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45948.82537233796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45948.82537233796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45948.82537233796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45948.82537233796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45948.82537233796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45948.82537233796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45948.82537233796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45948.82537233796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45948.82537233796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45948.82537233796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45948.82537233796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45948.82537233796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45948.82537233796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45948.82537233796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45948.82537233796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45948.82537233796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45948.82537233796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45948.82537233796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45948.82537233796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45948.82537233796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45948.82537233796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45948.82537233796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45948.82537233796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45948.82537233796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45948.82537233796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45948.82537233796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45948.82537233796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45948.82537233796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45948.82537233796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45948.82537233796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45948.82537233796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45948.82537233796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45948.82537233796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45948.82537233796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45948.82537233796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45948.82537233796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45948.82537233796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45948.82537233796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45948.82537233796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45948.82537233796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45948.82537233796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45948.82537233796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45948.82537233796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45948.82537233796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45948.82537233796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45948.82537233796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45948.82537233796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45948.82537233796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45948.82537233796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45948.82537233796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45948.82537233796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45948.82537233796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45948.82537233796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45948.82537233796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45948.82537233796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45948.82537233796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45948.82537233796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45948.82537233796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45948.82537233796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45948.82537233796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45948.82537233796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45948.82537233796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45948.82537233796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45948.82537233796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45948.82537233796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45948.82537233796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45948.82537233796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45948.82537233796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45948.82537233796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45948.82537233796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45948.82537233796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45948.82537233796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45948.82537233796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45948.82537233796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45948.82537233796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45948.82537233796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45948.82537233796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45948.82537233796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45948.82537233796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45948.82537233796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45948.82537233796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45948.82537233796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45948.82537233796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45948.82537233796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45948.82537233796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45948.82537233796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45948.82537233796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45948.82537233796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45948.82537233796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45948.82537233796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45948.82537233796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45948.82537233796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45948.82537233796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45948.82537233796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45948.82537233796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45948.82537233796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45948.82537233796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45948.82537233796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45948.82537233796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45948.82537233796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45948.82537233796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45948.82537233796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45948.82537233796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45948.82537233796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45948.82537233796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45948.82537233796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45948.82537233796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45948.82537233796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45948.82537233796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45948.82537233796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45948.82537233796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45948.82537233796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45948.82537233796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45948.82537233796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45948.82537233796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45948.82537233796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45948.82537233796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45948.82537233796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45948.82537233796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45948.82537233796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45948.82537233796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45948.82537233796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45948.82537233796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45948.82537233796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45948.82537233796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45948.82537233796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45948.82537233796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45948.82537233796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45948.82537233796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45948.82537233796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45948.82537233796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45948.82537233796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45948.82537233796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45948.82537233796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45948.82537233796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45948.82537233796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45948.82537233796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45948.82537233796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45948.82537233796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45948.82537233796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45948.82537233796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45948.82537233796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45948.82537233796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45948.82537233796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45948.82537233796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45948.82537233796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45948.82537233796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45948.82537233796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45948.82537233796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45948.82537233796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45948.82537233796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45948.82537233796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45948.82537233796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45948.82537233796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45948.82537233796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45948.82537233796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45948.82537233796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45948.82537233796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45948.82537233796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45948.82537233796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45948.82537233796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45948.82537233796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45948.82537233796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45948.82537233796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45948.82537233796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45948.82537233796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45948.82537233796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45948.82537233796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45948.82537233796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45948.82537233796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45948.82537233796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45948.82537233796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45948.82537233796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45948.82537233796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45948.82537233796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45948.82537233796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45948.82537233796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45948.82537233796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45948.82537233796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45948.82537233796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45948.82537233796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45948.82537233796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45948.82537233796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45948.82537233796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45948.82537233796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45948.82537233796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45948.82537233796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45948.82537233796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45948.82537233796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45948.82537233796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45948.82537233796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45948.82537233796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45948.82537233796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45948.82537233796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45948.82537233796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45948.82537233796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45948.82537233796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45948.82537233796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45948.82537233796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45948.82537233796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45948.82537233796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45948.82537233796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45948.82537233796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45948.82537233796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45948.82537233796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45948.82537233796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45948.82537233796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45948.82537233796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45948.82537233796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45948.82537233796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45948.82537233796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45948.82537233796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45948.82537233796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45948.82537233796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45948.82537233796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45948.82537233796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45948.82537233796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45948.82537233796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45948.82537233796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45948.82537233796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45948.82537233796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45948.82537233796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45948.82537233796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45948.82537233796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45948.82537233796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45948.82537233796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45948.82537233796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45948.82537233796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45948.82537233796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45948.82537233796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45948.82537233796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45948.82537233796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45948.82537233796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45948.82537233796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45948.82537233796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45948.82537233796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45948.82537233796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45948.82537233796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45948.82537233796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45948.82537233796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45948.82537233796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45948.82537233796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45948.82537233796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45948.82537233796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45948.82537233796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45948.82537233796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45948.82537233796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45948.82537233796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45948.82537233796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45948.82537233796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45948.82537233796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45948.82537233796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45948.82537233796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45948.82537233796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45948.82537233796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45948.82537233796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45948.82537233796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45948.82537233796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45948.82537233796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45948.82537233796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45948.82537233796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45948.82537233796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45948.82537233796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45948.82537233796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45948.82537233796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45948.82537233796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45948.82537233796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45948.82537233796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45948.82537233796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45948.82537233796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45948.82537233796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45948.82537233796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45948.82537233796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45948.82537233796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45948.82537233796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45948.82537233796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45948.82537233796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45948.82537233796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45948.82537233796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45948.82537233796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45948.82537233796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45948.82537233796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45948.82537233796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45948.82537233796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45948.82537233796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45948.82537233796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45948.82537233796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45948.82537233796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45948.82537233796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45948.82537233796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45948.82537233796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45948.82537233796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45948.82537233796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45948.82537233796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45948.82537233796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45948.82537233796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45948.82537233796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45948.82537233796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45948.82537233796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45948.82537233796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45948.82537233796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45948.82537233796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45948.82537233796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45948.82537233796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45948.82537233796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45948.82537233796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45948.82537233796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45948.82537233796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45948.82537233796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45948.82537233796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45948.82537233796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45948.82537233796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45948.82537233796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45948.82537233796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45948.82537233796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45948.82537233796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45948.82537233796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45948.82537233796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45948.82537233796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45948.82537233796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45948.82537233796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45948.82537233796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45948.82537233796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45948.82537233796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45948.82537233796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45948.82537233796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45948.82537233796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45948.82537233796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45948.82537233796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45948.82537233796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45948.82537233796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45948.82537233796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45948.82537233796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45948.82537233796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45948.82537233796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45948.82537233796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45948.82537233796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45948.82537233796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45948.82537233796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45948.82537233796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45948.82537233796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45948.82537233796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45948.82537233796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45948.82537233796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45948.82537233796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45948.82537233796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45948.82537233796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45948.82537233796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45948.82537233796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45948.82537233796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45948.82537233796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45948.82537233796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45948.82537233796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45948.82537233796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45948.82537233796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45948.82537233796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45948.82537233796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45948.82537233796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45948.82537233796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45948.82537233796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45948.82537233796</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45948.82537233796</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A11" sqref="A11"/>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39068</v>
      </c>
      <c r="B2" s="143" t="s">
        <v>5398</v>
      </c>
      <c r="C2" s="142">
        <v>1</v>
      </c>
      <c r="D2" s="143" t="s">
        <v>34463</v>
      </c>
      <c r="E2" s="142" t="s">
        <v>39069</v>
      </c>
      <c r="F2" s="144">
        <v>45926.772847222222</v>
      </c>
      <c r="G2" s="145">
        <f ca="1">IFERROR(NOW()-F2,"-")</f>
        <v>22.052525115737808</v>
      </c>
      <c r="H2" s="146">
        <v>45927.449074074102</v>
      </c>
      <c r="I2" s="143" t="str">
        <f>IFERROR(VLOOKUP(D2,DB!A:F,6,0),"")</f>
        <v>SCECO</v>
      </c>
      <c r="J2" s="143" t="str">
        <f>IFERROR(VLOOKUP(D2,DB!A:G,7,0),"")</f>
        <v>Weak</v>
      </c>
      <c r="K2" s="142" t="s">
        <v>39070</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39071</v>
      </c>
      <c r="B3" s="143" t="str">
        <f>IFERROR(VLOOKUP(D3,DB!A:K,11,0),"")</f>
        <v>R6</v>
      </c>
      <c r="C3" s="142">
        <v>1</v>
      </c>
      <c r="D3" s="143" t="s">
        <v>34282</v>
      </c>
      <c r="E3" s="142" t="s">
        <v>38964</v>
      </c>
      <c r="F3" s="146">
        <v>45939.529062499998</v>
      </c>
      <c r="G3" s="145">
        <f ca="1">IFERROR(NOW()-F3,"-")</f>
        <v>9.2963098379623261</v>
      </c>
      <c r="H3" s="146">
        <v>45927.987534722219</v>
      </c>
      <c r="I3" s="143" t="str">
        <f>IFERROR(VLOOKUP(D3,DB!A:F,6,0),"")</f>
        <v>SCECO</v>
      </c>
      <c r="J3" s="143" t="str">
        <f>IFERROR(VLOOKUP(D3,DB!A:G,7,0),"")</f>
        <v>Vandalized</v>
      </c>
      <c r="K3" s="142" t="s">
        <v>39072</v>
      </c>
      <c r="L3" s="143" t="str">
        <f>IFERROR(VLOOKUP(D3,DB!A:I,9,0),"")</f>
        <v>Latis</v>
      </c>
    </row>
    <row r="4" spans="1:16383" ht="31.5" customHeight="1">
      <c r="A4" s="106" t="s">
        <v>39073</v>
      </c>
      <c r="B4" s="105" t="str">
        <f>IFERROR(VLOOKUP(D4,DB!A:K,11,0),"")</f>
        <v>R6</v>
      </c>
      <c r="C4" s="107">
        <v>1</v>
      </c>
      <c r="D4" s="105" t="s">
        <v>34126</v>
      </c>
      <c r="E4" s="142" t="s">
        <v>38964</v>
      </c>
      <c r="F4" s="109">
        <v>45948.797777777778</v>
      </c>
      <c r="G4" s="78">
        <f ca="1">IFERROR(NOW()-F4,"-")</f>
        <v>2.7594560182478745E-2</v>
      </c>
      <c r="H4" s="109">
        <v>45948.797777777778</v>
      </c>
      <c r="I4" s="105" t="str">
        <f>IFERROR(VLOOKUP(D4,DB!A:F,6,0),"")</f>
        <v>SCECO</v>
      </c>
      <c r="J4" s="104" t="str">
        <f>IFERROR(VLOOKUP(D4,DB!A:G,7,0),"")</f>
        <v>Vandalized</v>
      </c>
      <c r="K4" s="110" t="s">
        <v>39074</v>
      </c>
      <c r="L4" s="111" t="str">
        <f>IFERROR(VLOOKUP(D4,DB!A:I,9,0),"")</f>
        <v>Latis</v>
      </c>
    </row>
    <row r="5" spans="1:16383" ht="31.5" customHeight="1">
      <c r="A5" s="106" t="s">
        <v>39075</v>
      </c>
      <c r="B5" s="105" t="str">
        <f>IFERROR(VLOOKUP(D5,DB!A:K,11,0),"")</f>
        <v>R6</v>
      </c>
      <c r="C5" s="107">
        <v>1</v>
      </c>
      <c r="D5" s="105" t="s">
        <v>33481</v>
      </c>
      <c r="E5" s="142" t="s">
        <v>38964</v>
      </c>
      <c r="F5" s="109">
        <v>45948.797789351855</v>
      </c>
      <c r="G5" s="78">
        <f ca="1">IFERROR(NOW()-F5,"-")</f>
        <v>2.7582986105699092E-2</v>
      </c>
      <c r="H5" s="109">
        <v>45948.797789351855</v>
      </c>
      <c r="I5" s="105" t="str">
        <f>IFERROR(VLOOKUP(D5,DB!A:F,6,0),"")</f>
        <v>SCECO</v>
      </c>
      <c r="J5" s="104" t="str">
        <f>IFERROR(VLOOKUP(D5,DB!A:G,7,0),"")</f>
        <v>Vandalized</v>
      </c>
      <c r="K5" s="110" t="s">
        <v>39076</v>
      </c>
      <c r="L5" s="111" t="str">
        <f>IFERROR(VLOOKUP(D5,DB!A:I,9,0),"")</f>
        <v>Latis</v>
      </c>
    </row>
    <row r="6" spans="1:16383" ht="31.5" customHeight="1">
      <c r="A6" s="106"/>
      <c r="B6" s="105" t="str">
        <f>IFERROR(VLOOKUP(D6,DB!A:K,11,0),"")</f>
        <v/>
      </c>
      <c r="C6" s="107"/>
      <c r="D6" s="105"/>
      <c r="E6" s="108"/>
      <c r="F6" s="109"/>
      <c r="G6" s="78">
        <f ca="1">IFERROR(NOW()-F6,"-")</f>
        <v>45948.82537233796</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45948.82537233796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45948.82537233796</v>
      </c>
      <c r="H8" s="109"/>
      <c r="I8" s="105" t="str">
        <f>IFERROR(VLOOKUP(D8,DB!A:F,6,0),"")</f>
        <v/>
      </c>
      <c r="J8" s="104" t="str">
        <f>IFERROR(VLOOKUP(D8,DB!A:G,7,0),"")</f>
        <v/>
      </c>
      <c r="K8" s="110"/>
      <c r="L8" s="111" t="str">
        <f>IFERROR(VLOOKUP(D8,DB!A:I,9,0),"")</f>
        <v/>
      </c>
    </row>
    <row r="9" spans="1:16383" ht="31.5" customHeight="1">
      <c r="A9" s="106"/>
      <c r="B9" s="105" t="str">
        <f>IFERROR(VLOOKUP(D9,DB!A:K,11,0),"")</f>
        <v>R6</v>
      </c>
      <c r="C9" s="107"/>
      <c r="D9" s="105" t="s">
        <v>38885</v>
      </c>
      <c r="E9" s="108"/>
      <c r="F9" s="109"/>
      <c r="G9" s="78">
        <f ca="1">IFERROR(NOW()-F9,"-")</f>
        <v>45948.82537233796</v>
      </c>
      <c r="H9" s="109"/>
      <c r="I9" s="105" t="str">
        <f>IFERROR(VLOOKUP(D9,DB!A:F,6,0),"")</f>
        <v>SCECO</v>
      </c>
      <c r="J9" s="104" t="str">
        <f>IFERROR(VLOOKUP(D9,DB!A:G,7,0),"")</f>
        <v>Good</v>
      </c>
      <c r="K9" s="110"/>
      <c r="L9" s="111" t="str">
        <f>IFERROR(VLOOKUP(D9,DB!A:I,9,0),"")</f>
        <v>Latis</v>
      </c>
    </row>
    <row r="10" spans="1:16383" ht="31.5" customHeight="1">
      <c r="A10" s="106"/>
      <c r="B10" s="105" t="str">
        <f>IFERROR(VLOOKUP(D10,DB!A:K,11,0),"")</f>
        <v/>
      </c>
      <c r="C10" s="107"/>
      <c r="D10" s="105"/>
      <c r="E10" s="108"/>
      <c r="F10" s="109"/>
      <c r="G10" s="78">
        <f ca="1">IFERROR(NOW()-F10,"-")</f>
        <v>45948.82537233796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45948.82537233796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45948.82537233796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45948.82537233796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45948.82537233796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45948.82537233796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45948.82537233796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45948.82537233796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45948.82537233796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45948.82537233796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45948.82537233796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45948.82537233796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45948.82537233796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45948.82537233796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45948.82537233796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45948.82537233796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45948.82537233796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45948.82537233796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45948.82537233796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45948.82537233796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45948.82537233796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45948.82537233796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45948.82537233796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45948.82537233796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45948.82537233796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45948.82537233796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45948.82537233796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45948.82537233796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45948.82537233796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45948.82537233796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45948.82537233796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45948.82537233796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45948.82537233796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45948.82537233796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45948.82537233796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45948.82537233796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45948.82537233796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45948.82537233796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45948.82537233796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45948.82537233796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45948.82537233796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45948.82537233796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45948.82537233796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45948.82537233796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45948.82537233796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45948.82537233796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45948.82537233796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45948.82537233796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45948.82537233796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45948.82537233796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45948.82537233796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45948.82537233796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45948.82537233796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45948.82537233796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45948.82537233796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45948.82537233796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45948.82537233796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45948.82537233796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45948.82537233796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45948.82537233796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45948.82537233796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45948.82537233796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45948.82537233796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45948.82537233796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45948.82537233796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45948.82537233796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45948.82537233796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45948.82537233796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45948.82537233796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45948.82537233796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45948.82537233796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45948.82537233796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45948.82537233796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45948.82537233796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45948.82537233796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45948.82537233796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45948.82537233796</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45948.82537233796</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45948.82537233796</v>
      </c>
      <c r="H88" s="109"/>
      <c r="I88" s="105" t="str">
        <f>IFERROR(VLOOKUP(D88,DB!A:F,6,0),"")</f>
        <v/>
      </c>
      <c r="J88" s="104" t="str">
        <f>IFERROR(VLOOKUP(D88,DB!A:G,7,0),"")</f>
        <v/>
      </c>
      <c r="K88" s="110"/>
      <c r="L88" s="111" t="str">
        <f>IFERROR(VLOOKUP(D88,DB!A:I,9,0),"")</f>
        <v/>
      </c>
    </row>
  </sheetData>
  <dataValidations count="2">
    <dataValidation allowBlank="1" showInputMessage="1" showErrorMessage="1" sqref="E1" xr:uid="{380493DB-286A-4683-AF55-C78F04945A49}"/>
    <dataValidation type="list" allowBlank="1" showInputMessage="1" showErrorMessage="1" sqref="E3: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2025-10-18T16:49:42Z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